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6.xml" ContentType="application/vnd.openxmlformats-officedocument.drawing+xml"/>
  <Override PartName="/xl/charts/chart35.xml" ContentType="application/vnd.openxmlformats-officedocument.drawingml.chart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cfcfile.wa.lcl\cfc\CFC\CFC\CFC\CFC Forecasts\K12\K12 Forecasts\K12 FC 202406\"/>
    </mc:Choice>
  </mc:AlternateContent>
  <xr:revisionPtr revIDLastSave="0" documentId="13_ncr:1_{4D482183-9218-48AD-A26A-A234D5D9525A}" xr6:coauthVersionLast="47" xr6:coauthVersionMax="47" xr10:uidLastSave="{00000000-0000-0000-0000-000000000000}"/>
  <bookViews>
    <workbookView xWindow="3150" yWindow="675" windowWidth="25695" windowHeight="13755" tabRatio="734" xr2:uid="{00000000-000D-0000-FFFF-FFFF00000000}"/>
  </bookViews>
  <sheets>
    <sheet name="TitlePage" sheetId="8" r:id="rId1"/>
    <sheet name="Month of Feb Tracking" sheetId="39" r:id="rId2"/>
    <sheet name="Year to Date Tracking" sheetId="37" r:id="rId3"/>
    <sheet name="K12 &amp; RS TRACKING" sheetId="35" r:id="rId4"/>
    <sheet name="K12 FTEs Grade TRACKING" sheetId="36" r:id="rId5"/>
    <sheet name="OD TRACKING" sheetId="22" r:id="rId6"/>
    <sheet name="ALL K12 &amp; RS TRACKING" sheetId="1" r:id="rId7"/>
    <sheet name="ALL K12 FTEs Grade TRACKING" sheetId="32" r:id="rId8"/>
    <sheet name="Charters ALL" sheetId="24" r:id="rId9"/>
    <sheet name="TRIBAL" sheetId="25" r:id="rId10"/>
    <sheet name="SPED" sheetId="17" r:id="rId11"/>
    <sheet name="BI TRACKING" sheetId="21" r:id="rId12"/>
    <sheet name="TK Tracker" sheetId="38" r:id="rId13"/>
  </sheets>
  <definedNames>
    <definedName name="_1986" localSheetId="7">#REF!</definedName>
    <definedName name="_1986" localSheetId="3">#REF!</definedName>
    <definedName name="_1986" localSheetId="4">#REF!</definedName>
    <definedName name="_1986">#REF!</definedName>
    <definedName name="_Order1" hidden="1">0</definedName>
    <definedName name="_Order2" hidden="1">255</definedName>
    <definedName name="ALLDATA" localSheetId="7">#REF!</definedName>
    <definedName name="ALLDATA" localSheetId="3">#REF!</definedName>
    <definedName name="ALLDATA" localSheetId="4">#REF!</definedName>
    <definedName name="ALL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7" i="37" l="1"/>
  <c r="O56" i="37"/>
  <c r="N57" i="37"/>
  <c r="N56" i="37"/>
  <c r="M57" i="37"/>
  <c r="M56" i="37"/>
  <c r="L57" i="37"/>
  <c r="L56" i="37"/>
  <c r="K57" i="37"/>
  <c r="K56" i="37"/>
  <c r="J57" i="37"/>
  <c r="J56" i="37"/>
  <c r="I57" i="37"/>
  <c r="I56" i="37"/>
  <c r="H57" i="37"/>
  <c r="H56" i="37"/>
  <c r="G57" i="37"/>
  <c r="G56" i="37"/>
  <c r="F57" i="37"/>
  <c r="F56" i="37"/>
  <c r="E57" i="37"/>
  <c r="E56" i="37"/>
  <c r="D57" i="37"/>
  <c r="D56" i="37"/>
  <c r="C57" i="37"/>
  <c r="C56" i="37"/>
  <c r="C49" i="37"/>
  <c r="C48" i="37"/>
  <c r="F40" i="37"/>
  <c r="F39" i="37"/>
  <c r="E40" i="37"/>
  <c r="E39" i="37"/>
  <c r="C40" i="37"/>
  <c r="C39" i="37"/>
  <c r="F31" i="37"/>
  <c r="F30" i="37"/>
  <c r="D31" i="37"/>
  <c r="D30" i="37"/>
  <c r="C31" i="37"/>
  <c r="C30" i="37"/>
  <c r="D23" i="37"/>
  <c r="D22" i="37"/>
  <c r="C23" i="37"/>
  <c r="C22" i="37"/>
  <c r="O15" i="37"/>
  <c r="O14" i="37"/>
  <c r="N15" i="37"/>
  <c r="N14" i="37"/>
  <c r="M15" i="37"/>
  <c r="M14" i="37"/>
  <c r="L15" i="37"/>
  <c r="L14" i="37"/>
  <c r="K15" i="37"/>
  <c r="K14" i="37"/>
  <c r="J15" i="37"/>
  <c r="J14" i="37"/>
  <c r="I15" i="37"/>
  <c r="I14" i="37"/>
  <c r="H15" i="37"/>
  <c r="H14" i="37"/>
  <c r="G15" i="37"/>
  <c r="G14" i="37"/>
  <c r="F15" i="37"/>
  <c r="F14" i="37"/>
  <c r="E15" i="37"/>
  <c r="E14" i="37"/>
  <c r="D15" i="37"/>
  <c r="D14" i="37"/>
  <c r="C15" i="37"/>
  <c r="C14" i="37"/>
  <c r="E7" i="37"/>
  <c r="E6" i="37"/>
  <c r="D7" i="37"/>
  <c r="D6" i="37"/>
  <c r="C7" i="37"/>
  <c r="C6" i="37"/>
  <c r="O57" i="39"/>
  <c r="N57" i="39"/>
  <c r="M57" i="39"/>
  <c r="L57" i="39"/>
  <c r="K57" i="39"/>
  <c r="J57" i="39"/>
  <c r="I57" i="39"/>
  <c r="H57" i="39"/>
  <c r="H58" i="39" s="1"/>
  <c r="H59" i="39" s="1"/>
  <c r="G57" i="39"/>
  <c r="F57" i="39"/>
  <c r="E57" i="39"/>
  <c r="D57" i="39"/>
  <c r="C57" i="39"/>
  <c r="O56" i="39"/>
  <c r="N56" i="39"/>
  <c r="N58" i="39" s="1"/>
  <c r="M56" i="39"/>
  <c r="L56" i="39"/>
  <c r="K56" i="39"/>
  <c r="J56" i="39"/>
  <c r="I56" i="39"/>
  <c r="H56" i="39"/>
  <c r="G56" i="39"/>
  <c r="F56" i="39"/>
  <c r="F58" i="39" s="1"/>
  <c r="E56" i="39"/>
  <c r="E58" i="39" s="1"/>
  <c r="D56" i="39"/>
  <c r="C56" i="39"/>
  <c r="C49" i="39"/>
  <c r="C48" i="39"/>
  <c r="F40" i="39"/>
  <c r="E40" i="39"/>
  <c r="F39" i="39"/>
  <c r="E39" i="39"/>
  <c r="C40" i="39"/>
  <c r="C39" i="39"/>
  <c r="F31" i="39"/>
  <c r="D31" i="39"/>
  <c r="D32" i="39" s="1"/>
  <c r="C31" i="39"/>
  <c r="F30" i="39"/>
  <c r="D30" i="39"/>
  <c r="C30" i="39"/>
  <c r="D23" i="39"/>
  <c r="C23" i="39"/>
  <c r="D22" i="39"/>
  <c r="C22" i="39"/>
  <c r="O15" i="39"/>
  <c r="N15" i="39"/>
  <c r="M15" i="39"/>
  <c r="L15" i="39"/>
  <c r="L16" i="39" s="1"/>
  <c r="L17" i="39" s="1"/>
  <c r="K15" i="39"/>
  <c r="J15" i="39"/>
  <c r="I15" i="39"/>
  <c r="H15" i="39"/>
  <c r="G15" i="39"/>
  <c r="F15" i="39"/>
  <c r="E15" i="39"/>
  <c r="D15" i="39"/>
  <c r="D16" i="39" s="1"/>
  <c r="D17" i="39" s="1"/>
  <c r="C15" i="39"/>
  <c r="O14" i="39"/>
  <c r="N14" i="39"/>
  <c r="M14" i="39"/>
  <c r="L14" i="39"/>
  <c r="K14" i="39"/>
  <c r="J14" i="39"/>
  <c r="I14" i="39"/>
  <c r="H14" i="39"/>
  <c r="G14" i="39"/>
  <c r="F14" i="39"/>
  <c r="E14" i="39"/>
  <c r="D14" i="39"/>
  <c r="C14" i="39"/>
  <c r="E7" i="39"/>
  <c r="D7" i="39"/>
  <c r="C7" i="39"/>
  <c r="E6" i="39"/>
  <c r="F6" i="39" s="1"/>
  <c r="D6" i="39"/>
  <c r="C6" i="39"/>
  <c r="M58" i="39"/>
  <c r="M59" i="39" s="1"/>
  <c r="K58" i="39"/>
  <c r="J58" i="39"/>
  <c r="C58" i="39"/>
  <c r="F32" i="39"/>
  <c r="C32" i="39"/>
  <c r="E30" i="39"/>
  <c r="N16" i="39"/>
  <c r="M16" i="39"/>
  <c r="M17" i="39" s="1"/>
  <c r="F16" i="39"/>
  <c r="E16" i="39"/>
  <c r="E17" i="39" s="1"/>
  <c r="T15" i="39"/>
  <c r="Q14" i="39"/>
  <c r="E8" i="39"/>
  <c r="C8" i="39"/>
  <c r="BU113" i="35"/>
  <c r="BU102" i="35"/>
  <c r="BU95" i="35"/>
  <c r="BU96" i="36"/>
  <c r="BU89" i="36"/>
  <c r="BU82" i="36"/>
  <c r="BT82" i="36"/>
  <c r="BU75" i="36"/>
  <c r="BU68" i="36"/>
  <c r="BU61" i="36"/>
  <c r="BU54" i="36"/>
  <c r="BU47" i="36"/>
  <c r="BU40" i="36"/>
  <c r="BU33" i="36"/>
  <c r="BU26" i="36"/>
  <c r="BU19" i="36"/>
  <c r="BU12" i="36"/>
  <c r="BN172" i="17"/>
  <c r="BU103" i="32"/>
  <c r="BP41" i="32"/>
  <c r="BQ41" i="32"/>
  <c r="BR41" i="32"/>
  <c r="BS41" i="32"/>
  <c r="BT41" i="32"/>
  <c r="BU41" i="32"/>
  <c r="BU109" i="1"/>
  <c r="F6" i="37" l="1"/>
  <c r="N59" i="39"/>
  <c r="L58" i="39"/>
  <c r="I58" i="39"/>
  <c r="I59" i="39" s="1"/>
  <c r="F59" i="39"/>
  <c r="E59" i="39"/>
  <c r="D58" i="39"/>
  <c r="D24" i="39"/>
  <c r="D25" i="39" s="1"/>
  <c r="E22" i="39"/>
  <c r="C24" i="39"/>
  <c r="C25" i="39" s="1"/>
  <c r="V15" i="39"/>
  <c r="F17" i="39"/>
  <c r="R14" i="39"/>
  <c r="V14" i="39"/>
  <c r="F7" i="37"/>
  <c r="O59" i="39"/>
  <c r="J17" i="39"/>
  <c r="C9" i="39"/>
  <c r="C33" i="39"/>
  <c r="D33" i="39"/>
  <c r="E9" i="39"/>
  <c r="Q15" i="39"/>
  <c r="G16" i="39"/>
  <c r="G17" i="39" s="1"/>
  <c r="O16" i="39"/>
  <c r="O17" i="39" s="1"/>
  <c r="N17" i="39"/>
  <c r="E31" i="39"/>
  <c r="C41" i="39"/>
  <c r="C42" i="39" s="1"/>
  <c r="C50" i="39"/>
  <c r="C51" i="39" s="1"/>
  <c r="G58" i="39"/>
  <c r="G59" i="39" s="1"/>
  <c r="O58" i="39"/>
  <c r="J59" i="39"/>
  <c r="F7" i="39"/>
  <c r="T14" i="39"/>
  <c r="T16" i="39" s="1"/>
  <c r="T17" i="39" s="1"/>
  <c r="R15" i="39"/>
  <c r="H16" i="39"/>
  <c r="H17" i="39" s="1"/>
  <c r="F33" i="39"/>
  <c r="E41" i="39"/>
  <c r="E42" i="39" s="1"/>
  <c r="C59" i="39"/>
  <c r="K59" i="39"/>
  <c r="I16" i="39"/>
  <c r="I17" i="39" s="1"/>
  <c r="F41" i="39"/>
  <c r="F42" i="39" s="1"/>
  <c r="D59" i="39"/>
  <c r="L59" i="39"/>
  <c r="D8" i="39"/>
  <c r="D9" i="39" s="1"/>
  <c r="J16" i="39"/>
  <c r="E23" i="39"/>
  <c r="C16" i="39"/>
  <c r="C17" i="39" s="1"/>
  <c r="K16" i="39"/>
  <c r="K17" i="39" s="1"/>
  <c r="V16" i="39" l="1"/>
  <c r="V17" i="39" s="1"/>
  <c r="E24" i="39"/>
  <c r="E25" i="39" s="1"/>
  <c r="Q16" i="39"/>
  <c r="Q17" i="39" s="1"/>
  <c r="R16" i="39"/>
  <c r="R17" i="39" s="1"/>
  <c r="E32" i="39"/>
  <c r="E33" i="39" s="1"/>
  <c r="F8" i="39"/>
  <c r="F9" i="39" s="1"/>
  <c r="I41" i="38" l="1"/>
  <c r="I30" i="38"/>
  <c r="I29" i="38"/>
  <c r="E30" i="38"/>
  <c r="E29" i="38"/>
  <c r="E40" i="38"/>
  <c r="BE94" i="35" l="1"/>
  <c r="BF94" i="35"/>
  <c r="BG94" i="35"/>
  <c r="BH94" i="35"/>
  <c r="BI94" i="35"/>
  <c r="BJ94" i="35"/>
  <c r="BK94" i="35"/>
  <c r="BL94" i="35"/>
  <c r="BM94" i="35"/>
  <c r="BN94" i="35"/>
  <c r="BJ89" i="21"/>
  <c r="BT87" i="21"/>
  <c r="BT88" i="21"/>
  <c r="BJ88" i="21"/>
  <c r="AZ89" i="21"/>
  <c r="AZ88" i="21"/>
  <c r="AP89" i="21"/>
  <c r="AP88" i="21"/>
  <c r="E30" i="37" l="1"/>
  <c r="E22" i="37"/>
  <c r="BT102" i="35"/>
  <c r="BT95" i="35"/>
  <c r="BT96" i="36"/>
  <c r="BT89" i="36"/>
  <c r="BS89" i="36"/>
  <c r="BT75" i="36"/>
  <c r="BT68" i="36"/>
  <c r="BT61" i="36"/>
  <c r="BT54" i="36"/>
  <c r="BT47" i="36"/>
  <c r="BT40" i="36"/>
  <c r="BT33" i="36"/>
  <c r="BT26" i="36"/>
  <c r="BT19" i="36"/>
  <c r="BT12" i="36"/>
  <c r="H41" i="38"/>
  <c r="H30" i="38"/>
  <c r="BM172" i="17"/>
  <c r="BT103" i="32"/>
  <c r="E58" i="37" l="1"/>
  <c r="BT113" i="35"/>
  <c r="BT109" i="1"/>
  <c r="G30" i="38" l="1"/>
  <c r="F30" i="38"/>
  <c r="H29" i="38"/>
  <c r="G41" i="38"/>
  <c r="F41" i="38"/>
  <c r="E41" i="38"/>
  <c r="M40" i="38"/>
  <c r="L40" i="38"/>
  <c r="K40" i="38"/>
  <c r="J40" i="38"/>
  <c r="I40" i="38"/>
  <c r="H40" i="38"/>
  <c r="G40" i="38"/>
  <c r="F40" i="38"/>
  <c r="M29" i="38"/>
  <c r="L29" i="38"/>
  <c r="K29" i="38"/>
  <c r="J29" i="38"/>
  <c r="G29" i="38"/>
  <c r="F29" i="38"/>
  <c r="BL172" i="17" l="1"/>
  <c r="BK172" i="17"/>
  <c r="BS102" i="35"/>
  <c r="BR102" i="35"/>
  <c r="BS95" i="35"/>
  <c r="BR95" i="35"/>
  <c r="BS96" i="36"/>
  <c r="BR96" i="36"/>
  <c r="BR89" i="36"/>
  <c r="BS82" i="36"/>
  <c r="BR82" i="36"/>
  <c r="BS75" i="36"/>
  <c r="BR75" i="36"/>
  <c r="BS68" i="36"/>
  <c r="BR68" i="36"/>
  <c r="BS61" i="36"/>
  <c r="BR61" i="36"/>
  <c r="BS54" i="36"/>
  <c r="BR54" i="36"/>
  <c r="BS47" i="36"/>
  <c r="BR47" i="36"/>
  <c r="BS40" i="36"/>
  <c r="BR40" i="36"/>
  <c r="BS33" i="36"/>
  <c r="BR33" i="36"/>
  <c r="BS26" i="36"/>
  <c r="BR26" i="36"/>
  <c r="BS19" i="36"/>
  <c r="BR19" i="36"/>
  <c r="BS12" i="36"/>
  <c r="BR12" i="36"/>
  <c r="BS103" i="32"/>
  <c r="BR103" i="32"/>
  <c r="BS109" i="1"/>
  <c r="BR109" i="1"/>
  <c r="BR113" i="35" l="1"/>
  <c r="BS113" i="35"/>
  <c r="F41" i="37"/>
  <c r="F42" i="37" s="1"/>
  <c r="E41" i="37"/>
  <c r="E42" i="37" s="1"/>
  <c r="M38" i="38" l="1"/>
  <c r="L38" i="38"/>
  <c r="K38" i="38"/>
  <c r="J38" i="38"/>
  <c r="D38" i="38"/>
  <c r="M37" i="38"/>
  <c r="L37" i="38"/>
  <c r="K37" i="38"/>
  <c r="J37" i="38"/>
  <c r="I37" i="38"/>
  <c r="I38" i="38" s="1"/>
  <c r="H37" i="38"/>
  <c r="H38" i="38" s="1"/>
  <c r="G37" i="38"/>
  <c r="G38" i="38" s="1"/>
  <c r="F37" i="38"/>
  <c r="F38" i="38" s="1"/>
  <c r="E37" i="38"/>
  <c r="E38" i="38" s="1"/>
  <c r="D37" i="38"/>
  <c r="M27" i="38"/>
  <c r="L27" i="38"/>
  <c r="K27" i="38"/>
  <c r="D27" i="38"/>
  <c r="M26" i="38"/>
  <c r="L26" i="38"/>
  <c r="K26" i="38"/>
  <c r="J26" i="38"/>
  <c r="J27" i="38" s="1"/>
  <c r="I26" i="38"/>
  <c r="I27" i="38" s="1"/>
  <c r="H26" i="38"/>
  <c r="H27" i="38" s="1"/>
  <c r="G26" i="38"/>
  <c r="G27" i="38" s="1"/>
  <c r="F26" i="38"/>
  <c r="F27" i="38" s="1"/>
  <c r="E26" i="38"/>
  <c r="E27" i="38" s="1"/>
  <c r="CB62" i="21"/>
  <c r="CA62" i="21"/>
  <c r="BZ62" i="21"/>
  <c r="BY62" i="21"/>
  <c r="BX62" i="21"/>
  <c r="BW62" i="21"/>
  <c r="BV62" i="21"/>
  <c r="BU62" i="21"/>
  <c r="BT62" i="21"/>
  <c r="BR62" i="21"/>
  <c r="BQ62" i="21"/>
  <c r="BP62" i="21"/>
  <c r="BO62" i="21"/>
  <c r="BN62" i="21"/>
  <c r="BM62" i="21"/>
  <c r="BL62" i="21"/>
  <c r="BK62" i="21"/>
  <c r="BJ62" i="21"/>
  <c r="BH63" i="21"/>
  <c r="BG63" i="21"/>
  <c r="BF63" i="21"/>
  <c r="BE63" i="21"/>
  <c r="BD63" i="21"/>
  <c r="BC63" i="21"/>
  <c r="BB63" i="21"/>
  <c r="BA63" i="21"/>
  <c r="AZ63" i="21"/>
  <c r="BH62" i="21"/>
  <c r="BG62" i="21"/>
  <c r="BF62" i="21"/>
  <c r="BE62" i="21"/>
  <c r="BD62" i="21"/>
  <c r="BC62" i="21"/>
  <c r="BB62" i="21"/>
  <c r="BA62" i="21"/>
  <c r="AZ62" i="21"/>
  <c r="C41" i="37"/>
  <c r="J1" i="38"/>
  <c r="I1" i="38"/>
  <c r="F1" i="38"/>
  <c r="M17" i="38"/>
  <c r="L17" i="38"/>
  <c r="K17" i="38"/>
  <c r="J17" i="38"/>
  <c r="M16" i="38"/>
  <c r="L16" i="38"/>
  <c r="K16" i="38"/>
  <c r="J16" i="38"/>
  <c r="I16" i="38"/>
  <c r="I17" i="38" s="1"/>
  <c r="H16" i="38"/>
  <c r="H17" i="38" s="1"/>
  <c r="G16" i="38"/>
  <c r="G17" i="38" s="1"/>
  <c r="F16" i="38"/>
  <c r="F17" i="38" s="1"/>
  <c r="E16" i="38"/>
  <c r="E17" i="38" s="1"/>
  <c r="D16" i="38"/>
  <c r="D17" i="38" s="1"/>
  <c r="C42" i="37" l="1"/>
  <c r="D24" i="37" l="1"/>
  <c r="AF89" i="21" l="1"/>
  <c r="AF88" i="21"/>
  <c r="V89" i="21"/>
  <c r="V88" i="21"/>
  <c r="L88" i="21"/>
  <c r="L89" i="21"/>
  <c r="BJ172" i="17"/>
  <c r="F32" i="37"/>
  <c r="F33" i="37" s="1"/>
  <c r="D32" i="37"/>
  <c r="BQ102" i="35"/>
  <c r="BQ95" i="35"/>
  <c r="BQ96" i="36"/>
  <c r="BQ89" i="36"/>
  <c r="BQ82" i="36"/>
  <c r="BQ75" i="36"/>
  <c r="BQ68" i="36"/>
  <c r="BQ61" i="36"/>
  <c r="BQ54" i="36"/>
  <c r="BQ47" i="36"/>
  <c r="BQ40" i="36"/>
  <c r="BQ33" i="36"/>
  <c r="BQ26" i="36"/>
  <c r="BQ19" i="36"/>
  <c r="BQ12" i="36"/>
  <c r="BQ103" i="32"/>
  <c r="BQ109" i="1"/>
  <c r="BQ113" i="35" l="1"/>
  <c r="C32" i="37"/>
  <c r="C33" i="37" s="1"/>
  <c r="E31" i="37"/>
  <c r="D25" i="37"/>
  <c r="C24" i="37"/>
  <c r="C25" i="37" s="1"/>
  <c r="E23" i="37"/>
  <c r="D33" i="37"/>
  <c r="E32" i="37" l="1"/>
  <c r="E33" i="37" s="1"/>
  <c r="E24" i="37"/>
  <c r="E25" i="37" s="1"/>
  <c r="BP95" i="35" l="1"/>
  <c r="CJ95" i="36"/>
  <c r="CI95" i="36"/>
  <c r="CH95" i="36"/>
  <c r="CG95" i="36"/>
  <c r="CF95" i="36"/>
  <c r="CE95" i="36"/>
  <c r="CD95" i="36"/>
  <c r="CC95" i="36"/>
  <c r="CB95" i="36"/>
  <c r="CA95" i="36"/>
  <c r="BY95" i="36"/>
  <c r="BX95" i="36"/>
  <c r="BW95" i="36"/>
  <c r="BV95" i="36"/>
  <c r="BU95" i="36"/>
  <c r="BT95" i="36"/>
  <c r="BS95" i="36"/>
  <c r="BR95" i="36"/>
  <c r="BQ95" i="36"/>
  <c r="BQ97" i="36" s="1"/>
  <c r="BQ98" i="36" s="1"/>
  <c r="BP95" i="36"/>
  <c r="CJ88" i="36"/>
  <c r="CI88" i="36"/>
  <c r="CH88" i="36"/>
  <c r="CG88" i="36"/>
  <c r="CF88" i="36"/>
  <c r="CE88" i="36"/>
  <c r="CD88" i="36"/>
  <c r="CC88" i="36"/>
  <c r="CB88" i="36"/>
  <c r="CA88" i="36"/>
  <c r="BY88" i="36"/>
  <c r="BX88" i="36"/>
  <c r="BW88" i="36"/>
  <c r="BV88" i="36"/>
  <c r="BU88" i="36"/>
  <c r="BT88" i="36"/>
  <c r="BS88" i="36"/>
  <c r="BR88" i="36"/>
  <c r="BQ88" i="36"/>
  <c r="BQ90" i="36" s="1"/>
  <c r="BQ91" i="36" s="1"/>
  <c r="BP88" i="36"/>
  <c r="CJ81" i="36"/>
  <c r="CI81" i="36"/>
  <c r="CH81" i="36"/>
  <c r="CG81" i="36"/>
  <c r="CF81" i="36"/>
  <c r="CE81" i="36"/>
  <c r="CD81" i="36"/>
  <c r="CC81" i="36"/>
  <c r="CB81" i="36"/>
  <c r="CA81" i="36"/>
  <c r="BY81" i="36"/>
  <c r="BX81" i="36"/>
  <c r="BW81" i="36"/>
  <c r="BV81" i="36"/>
  <c r="BU81" i="36"/>
  <c r="BT81" i="36"/>
  <c r="BS81" i="36"/>
  <c r="BR81" i="36"/>
  <c r="BQ81" i="36"/>
  <c r="BQ83" i="36" s="1"/>
  <c r="BQ84" i="36" s="1"/>
  <c r="BP81" i="36"/>
  <c r="CJ74" i="36"/>
  <c r="CI74" i="36"/>
  <c r="CH74" i="36"/>
  <c r="CG74" i="36"/>
  <c r="CF74" i="36"/>
  <c r="CE74" i="36"/>
  <c r="CD74" i="36"/>
  <c r="CC74" i="36"/>
  <c r="CB74" i="36"/>
  <c r="CA74" i="36"/>
  <c r="BY74" i="36"/>
  <c r="BX74" i="36"/>
  <c r="BW74" i="36"/>
  <c r="BV74" i="36"/>
  <c r="BU74" i="36"/>
  <c r="BT74" i="36"/>
  <c r="BS74" i="36"/>
  <c r="BR74" i="36"/>
  <c r="BQ74" i="36"/>
  <c r="BQ76" i="36" s="1"/>
  <c r="BQ77" i="36" s="1"/>
  <c r="BP74" i="36"/>
  <c r="CJ67" i="36"/>
  <c r="CI67" i="36"/>
  <c r="CH67" i="36"/>
  <c r="CG67" i="36"/>
  <c r="CF67" i="36"/>
  <c r="CE67" i="36"/>
  <c r="CD67" i="36"/>
  <c r="CC67" i="36"/>
  <c r="CB67" i="36"/>
  <c r="CA67" i="36"/>
  <c r="BY67" i="36"/>
  <c r="BX67" i="36"/>
  <c r="BW67" i="36"/>
  <c r="BV67" i="36"/>
  <c r="BU67" i="36"/>
  <c r="BT67" i="36"/>
  <c r="BS67" i="36"/>
  <c r="BR67" i="36"/>
  <c r="BQ67" i="36"/>
  <c r="BQ69" i="36" s="1"/>
  <c r="BQ70" i="36" s="1"/>
  <c r="BP67" i="36"/>
  <c r="CJ60" i="36"/>
  <c r="CI60" i="36"/>
  <c r="CH60" i="36"/>
  <c r="CG60" i="36"/>
  <c r="CF60" i="36"/>
  <c r="CE60" i="36"/>
  <c r="CD60" i="36"/>
  <c r="CC60" i="36"/>
  <c r="CB60" i="36"/>
  <c r="CA60" i="36"/>
  <c r="BY60" i="36"/>
  <c r="BX60" i="36"/>
  <c r="BW60" i="36"/>
  <c r="BV60" i="36"/>
  <c r="BU60" i="36"/>
  <c r="BT60" i="36"/>
  <c r="BS60" i="36"/>
  <c r="BR60" i="36"/>
  <c r="BQ60" i="36"/>
  <c r="BQ62" i="36" s="1"/>
  <c r="BQ63" i="36" s="1"/>
  <c r="BP60" i="36"/>
  <c r="CJ53" i="36"/>
  <c r="CI53" i="36"/>
  <c r="CH53" i="36"/>
  <c r="CG53" i="36"/>
  <c r="CF53" i="36"/>
  <c r="CE53" i="36"/>
  <c r="CD53" i="36"/>
  <c r="CC53" i="36"/>
  <c r="CB53" i="36"/>
  <c r="CA53" i="36"/>
  <c r="BY53" i="36"/>
  <c r="BX53" i="36"/>
  <c r="BW53" i="36"/>
  <c r="BV53" i="36"/>
  <c r="BU53" i="36"/>
  <c r="BT53" i="36"/>
  <c r="BS53" i="36"/>
  <c r="BR53" i="36"/>
  <c r="BQ53" i="36"/>
  <c r="BQ55" i="36" s="1"/>
  <c r="BQ56" i="36" s="1"/>
  <c r="BP53" i="36"/>
  <c r="CJ46" i="36"/>
  <c r="CI46" i="36"/>
  <c r="CH46" i="36"/>
  <c r="CG46" i="36"/>
  <c r="CF46" i="36"/>
  <c r="CE46" i="36"/>
  <c r="CD46" i="36"/>
  <c r="CC46" i="36"/>
  <c r="CB46" i="36"/>
  <c r="CA46" i="36"/>
  <c r="BY46" i="36"/>
  <c r="BX46" i="36"/>
  <c r="BW46" i="36"/>
  <c r="BV46" i="36"/>
  <c r="BU46" i="36"/>
  <c r="BT46" i="36"/>
  <c r="BS46" i="36"/>
  <c r="BR46" i="36"/>
  <c r="BQ46" i="36"/>
  <c r="BQ48" i="36" s="1"/>
  <c r="BQ49" i="36" s="1"/>
  <c r="BP46" i="36"/>
  <c r="CJ39" i="36"/>
  <c r="CI39" i="36"/>
  <c r="CH39" i="36"/>
  <c r="CG39" i="36"/>
  <c r="CF39" i="36"/>
  <c r="CE39" i="36"/>
  <c r="CD39" i="36"/>
  <c r="CC39" i="36"/>
  <c r="CB39" i="36"/>
  <c r="CA39" i="36"/>
  <c r="BY39" i="36"/>
  <c r="BX39" i="36"/>
  <c r="BW39" i="36"/>
  <c r="BV39" i="36"/>
  <c r="BU39" i="36"/>
  <c r="BT39" i="36"/>
  <c r="BS39" i="36"/>
  <c r="BR39" i="36"/>
  <c r="BQ39" i="36"/>
  <c r="BQ41" i="36" s="1"/>
  <c r="BQ42" i="36" s="1"/>
  <c r="BP39" i="36"/>
  <c r="CJ32" i="36"/>
  <c r="CI32" i="36"/>
  <c r="CH32" i="36"/>
  <c r="CG32" i="36"/>
  <c r="CF32" i="36"/>
  <c r="CE32" i="36"/>
  <c r="CD32" i="36"/>
  <c r="CC32" i="36"/>
  <c r="CB32" i="36"/>
  <c r="CA32" i="36"/>
  <c r="BY32" i="36"/>
  <c r="BX32" i="36"/>
  <c r="BW32" i="36"/>
  <c r="BV32" i="36"/>
  <c r="BU32" i="36"/>
  <c r="BT32" i="36"/>
  <c r="BS32" i="36"/>
  <c r="BR32" i="36"/>
  <c r="BQ32" i="36"/>
  <c r="BQ34" i="36" s="1"/>
  <c r="BQ35" i="36" s="1"/>
  <c r="BP32" i="36"/>
  <c r="CJ25" i="36"/>
  <c r="CI25" i="36"/>
  <c r="CH25" i="36"/>
  <c r="CG25" i="36"/>
  <c r="CF25" i="36"/>
  <c r="CE25" i="36"/>
  <c r="CD25" i="36"/>
  <c r="CC25" i="36"/>
  <c r="CB25" i="36"/>
  <c r="CA25" i="36"/>
  <c r="BY25" i="36"/>
  <c r="BX25" i="36"/>
  <c r="BW25" i="36"/>
  <c r="BV25" i="36"/>
  <c r="BU25" i="36"/>
  <c r="BT25" i="36"/>
  <c r="BS25" i="36"/>
  <c r="BR25" i="36"/>
  <c r="BQ25" i="36"/>
  <c r="BQ27" i="36" s="1"/>
  <c r="BQ28" i="36" s="1"/>
  <c r="BP25" i="36"/>
  <c r="CJ18" i="36"/>
  <c r="CI18" i="36"/>
  <c r="CH18" i="36"/>
  <c r="CG18" i="36"/>
  <c r="CF18" i="36"/>
  <c r="CE18" i="36"/>
  <c r="CD18" i="36"/>
  <c r="CC18" i="36"/>
  <c r="CB18" i="36"/>
  <c r="CA18" i="36"/>
  <c r="BY18" i="36"/>
  <c r="BX18" i="36"/>
  <c r="BW18" i="36"/>
  <c r="BV18" i="36"/>
  <c r="BU18" i="36"/>
  <c r="BT18" i="36"/>
  <c r="BS18" i="36"/>
  <c r="BR18" i="36"/>
  <c r="BQ18" i="36"/>
  <c r="BQ20" i="36" s="1"/>
  <c r="BQ21" i="36" s="1"/>
  <c r="BP18" i="36"/>
  <c r="CJ11" i="36"/>
  <c r="CI11" i="36"/>
  <c r="CH11" i="36"/>
  <c r="CG11" i="36"/>
  <c r="CF11" i="36"/>
  <c r="CE11" i="36"/>
  <c r="CD11" i="36"/>
  <c r="CC11" i="36"/>
  <c r="CB11" i="36"/>
  <c r="CA11" i="36"/>
  <c r="BY11" i="36"/>
  <c r="BX11" i="36"/>
  <c r="BW11" i="36"/>
  <c r="BV11" i="36"/>
  <c r="BU11" i="36"/>
  <c r="BT11" i="36"/>
  <c r="BS11" i="36"/>
  <c r="BR11" i="36"/>
  <c r="BQ11" i="36"/>
  <c r="BQ13" i="36" s="1"/>
  <c r="BQ14" i="36" s="1"/>
  <c r="BP11" i="36"/>
  <c r="BP96" i="36"/>
  <c r="BP89" i="36"/>
  <c r="BP82" i="36"/>
  <c r="BP75" i="36"/>
  <c r="BP68" i="36"/>
  <c r="BP61" i="36"/>
  <c r="BP54" i="36"/>
  <c r="BP47" i="36"/>
  <c r="BP40" i="36"/>
  <c r="BP33" i="36"/>
  <c r="BP26" i="36"/>
  <c r="BP19" i="36"/>
  <c r="BP12" i="36"/>
  <c r="BP103" i="32"/>
  <c r="BP109" i="1"/>
  <c r="BP83" i="36" l="1"/>
  <c r="BP84" i="36" s="1"/>
  <c r="BP41" i="36"/>
  <c r="BP42" i="36" s="1"/>
  <c r="BP97" i="36"/>
  <c r="BP98" i="36" s="1"/>
  <c r="BP13" i="36"/>
  <c r="BP14" i="36" s="1"/>
  <c r="BP69" i="36"/>
  <c r="BP70" i="36" s="1"/>
  <c r="BP34" i="36"/>
  <c r="BP35" i="36" s="1"/>
  <c r="BP20" i="36"/>
  <c r="BP21" i="36" s="1"/>
  <c r="BP76" i="36"/>
  <c r="BP77" i="36" s="1"/>
  <c r="BP113" i="35"/>
  <c r="BP90" i="36"/>
  <c r="BP91" i="36" s="1"/>
  <c r="BP55" i="36"/>
  <c r="BP56" i="36" s="1"/>
  <c r="BP27" i="36"/>
  <c r="BP28" i="36" s="1"/>
  <c r="BP62" i="36"/>
  <c r="BP63" i="36" s="1"/>
  <c r="BP48" i="36"/>
  <c r="BP49" i="36" s="1"/>
  <c r="BN96" i="36" l="1"/>
  <c r="BN89" i="36"/>
  <c r="BN82" i="36"/>
  <c r="BN75" i="36"/>
  <c r="BN68" i="36"/>
  <c r="BN61" i="36"/>
  <c r="BN54" i="36"/>
  <c r="BN47" i="36"/>
  <c r="BN40" i="36"/>
  <c r="BN33" i="36"/>
  <c r="BN26" i="36"/>
  <c r="BN19" i="36"/>
  <c r="BN12" i="36"/>
  <c r="BN102" i="35"/>
  <c r="BN95" i="35"/>
  <c r="BN109" i="1"/>
  <c r="BN103" i="32"/>
  <c r="BM103" i="32"/>
  <c r="BN113" i="35" l="1"/>
  <c r="BH172" i="17"/>
  <c r="BG172" i="17" l="1"/>
  <c r="BM96" i="36"/>
  <c r="BM89" i="36"/>
  <c r="BM82" i="36"/>
  <c r="BM75" i="36"/>
  <c r="BM68" i="36"/>
  <c r="BM61" i="36"/>
  <c r="BM54" i="36"/>
  <c r="BM47" i="36"/>
  <c r="BM40" i="36"/>
  <c r="BM33" i="36"/>
  <c r="BM26" i="36"/>
  <c r="BM19" i="36"/>
  <c r="BM12" i="36"/>
  <c r="BM102" i="35" l="1"/>
  <c r="BM95" i="35"/>
  <c r="BM109" i="1"/>
  <c r="BE95" i="35"/>
  <c r="BF95" i="35"/>
  <c r="BG95" i="35"/>
  <c r="BH95" i="35"/>
  <c r="BI95" i="35"/>
  <c r="BJ95" i="35"/>
  <c r="BK95" i="35"/>
  <c r="BL95" i="35"/>
  <c r="BF172" i="17"/>
  <c r="BL102" i="35"/>
  <c r="BL96" i="36"/>
  <c r="BL89" i="36"/>
  <c r="BL82" i="36"/>
  <c r="BL75" i="36"/>
  <c r="BL68" i="36"/>
  <c r="BL61" i="36"/>
  <c r="BL54" i="36"/>
  <c r="BL47" i="36"/>
  <c r="BL40" i="36"/>
  <c r="BL33" i="36"/>
  <c r="BL26" i="36"/>
  <c r="BL19" i="36"/>
  <c r="BL12" i="36"/>
  <c r="BL103" i="32"/>
  <c r="BL109" i="1"/>
  <c r="BL113" i="35" l="1"/>
  <c r="BM113" i="35"/>
  <c r="BD172" i="17" l="1"/>
  <c r="BE172" i="17"/>
  <c r="BK102" i="35"/>
  <c r="BK113" i="35" s="1"/>
  <c r="BJ102" i="35"/>
  <c r="BJ113" i="35" s="1"/>
  <c r="BK96" i="36"/>
  <c r="BJ96" i="36"/>
  <c r="BK89" i="36"/>
  <c r="BJ89" i="36"/>
  <c r="BK82" i="36"/>
  <c r="BJ82" i="36"/>
  <c r="BK75" i="36"/>
  <c r="BJ75" i="36"/>
  <c r="BK68" i="36"/>
  <c r="BJ68" i="36"/>
  <c r="BK61" i="36"/>
  <c r="BJ61" i="36"/>
  <c r="BK54" i="36"/>
  <c r="BJ54" i="36"/>
  <c r="BK47" i="36"/>
  <c r="BJ47" i="36"/>
  <c r="BK40" i="36"/>
  <c r="BJ40" i="36"/>
  <c r="BK33" i="36"/>
  <c r="BJ33" i="36"/>
  <c r="BK26" i="36"/>
  <c r="BJ26" i="36"/>
  <c r="BK19" i="36"/>
  <c r="BJ19" i="36"/>
  <c r="BK12" i="36"/>
  <c r="BJ12" i="36"/>
  <c r="BJ103" i="32"/>
  <c r="BK103" i="32"/>
  <c r="BJ109" i="1"/>
  <c r="BK109" i="1"/>
  <c r="O58" i="37" l="1"/>
  <c r="O59" i="37" s="1"/>
  <c r="BA85" i="21" l="1"/>
  <c r="BA86" i="21" s="1"/>
  <c r="BB85" i="21"/>
  <c r="BB86" i="21" s="1"/>
  <c r="BC85" i="21"/>
  <c r="BC86" i="21" s="1"/>
  <c r="BC172" i="17"/>
  <c r="BB172" i="17"/>
  <c r="BA172" i="17"/>
  <c r="BI96" i="36"/>
  <c r="BH96" i="36"/>
  <c r="BG96" i="36"/>
  <c r="BI89" i="36"/>
  <c r="BH89" i="36"/>
  <c r="BG89" i="36"/>
  <c r="BI82" i="36"/>
  <c r="BH82" i="36"/>
  <c r="BG82" i="36"/>
  <c r="BI75" i="36"/>
  <c r="BH75" i="36"/>
  <c r="BG75" i="36"/>
  <c r="BI68" i="36"/>
  <c r="BH68" i="36"/>
  <c r="BG68" i="36"/>
  <c r="BI61" i="36"/>
  <c r="BH61" i="36"/>
  <c r="BG61" i="36"/>
  <c r="BI54" i="36"/>
  <c r="BH54" i="36"/>
  <c r="BG54" i="36"/>
  <c r="BI47" i="36"/>
  <c r="BH47" i="36"/>
  <c r="BG47" i="36"/>
  <c r="BI40" i="36"/>
  <c r="BH40" i="36"/>
  <c r="BG40" i="36"/>
  <c r="BI33" i="36"/>
  <c r="BH33" i="36"/>
  <c r="BG33" i="36"/>
  <c r="BG26" i="36"/>
  <c r="BH26" i="36"/>
  <c r="BI26" i="36"/>
  <c r="BG19" i="36"/>
  <c r="BH19" i="36"/>
  <c r="BI19" i="36"/>
  <c r="BG12" i="36"/>
  <c r="BH12" i="36"/>
  <c r="BI12" i="36"/>
  <c r="BG102" i="35"/>
  <c r="BH102" i="35"/>
  <c r="BI102" i="35"/>
  <c r="BG103" i="32"/>
  <c r="BH103" i="32"/>
  <c r="BI103" i="32"/>
  <c r="BG109" i="1"/>
  <c r="BH109" i="1"/>
  <c r="BI109" i="1"/>
  <c r="BZ100" i="32"/>
  <c r="BZ93" i="32"/>
  <c r="BZ86" i="32"/>
  <c r="BZ79" i="32"/>
  <c r="BZ72" i="32"/>
  <c r="BZ65" i="32"/>
  <c r="BZ58" i="32"/>
  <c r="BZ51" i="32"/>
  <c r="BZ44" i="32"/>
  <c r="BZ37" i="32"/>
  <c r="BZ30" i="32"/>
  <c r="BZ23" i="32"/>
  <c r="BZ16" i="32"/>
  <c r="BZ9" i="32"/>
  <c r="BO100" i="32"/>
  <c r="BO93" i="32"/>
  <c r="BO86" i="32"/>
  <c r="BO79" i="32"/>
  <c r="BO72" i="32"/>
  <c r="BO65" i="32"/>
  <c r="BO58" i="32"/>
  <c r="BO51" i="32"/>
  <c r="BO44" i="32"/>
  <c r="BO37" i="32"/>
  <c r="BO30" i="32"/>
  <c r="BO23" i="32"/>
  <c r="BO16" i="32"/>
  <c r="BO9" i="32"/>
  <c r="BD100" i="32"/>
  <c r="BD93" i="32"/>
  <c r="BD86" i="32"/>
  <c r="BD79" i="32"/>
  <c r="BD72" i="32"/>
  <c r="BD65" i="32"/>
  <c r="BD58" i="32"/>
  <c r="BD51" i="32"/>
  <c r="BD44" i="32"/>
  <c r="BD37" i="32"/>
  <c r="BD30" i="32"/>
  <c r="BD23" i="32"/>
  <c r="BD16" i="32"/>
  <c r="BD9" i="32"/>
  <c r="AS23" i="32"/>
  <c r="AS16" i="32"/>
  <c r="AS9" i="32"/>
  <c r="AS30" i="32"/>
  <c r="AS37" i="32"/>
  <c r="AS44" i="32"/>
  <c r="AS51" i="32"/>
  <c r="AS58" i="32"/>
  <c r="AS65" i="32"/>
  <c r="AS72" i="32"/>
  <c r="AS79" i="32"/>
  <c r="AS86" i="32"/>
  <c r="AS93" i="32"/>
  <c r="AS100" i="32"/>
  <c r="BG113" i="35" l="1"/>
  <c r="BH113" i="35"/>
  <c r="BI113" i="35"/>
  <c r="AZ172" i="17"/>
  <c r="BF96" i="36"/>
  <c r="BF89" i="36"/>
  <c r="BF82" i="36"/>
  <c r="BF75" i="36"/>
  <c r="BF68" i="36"/>
  <c r="BF61" i="36"/>
  <c r="BF54" i="36"/>
  <c r="BF47" i="36"/>
  <c r="BF40" i="36"/>
  <c r="BF33" i="36"/>
  <c r="BF26" i="36"/>
  <c r="BF19" i="36"/>
  <c r="BF12" i="36"/>
  <c r="BF103" i="32"/>
  <c r="BE109" i="1"/>
  <c r="BF109" i="1"/>
  <c r="BF102" i="35"/>
  <c r="CJ101" i="35"/>
  <c r="CI101" i="35"/>
  <c r="CH101" i="35"/>
  <c r="CG101" i="35"/>
  <c r="CF101" i="35"/>
  <c r="CE101" i="35"/>
  <c r="CD101" i="35"/>
  <c r="CC101" i="35"/>
  <c r="CB101" i="35"/>
  <c r="BY101" i="35"/>
  <c r="BX101" i="35"/>
  <c r="BW101" i="35"/>
  <c r="BV101" i="35"/>
  <c r="BU101" i="35"/>
  <c r="BT101" i="35"/>
  <c r="BS101" i="35"/>
  <c r="BR101" i="35"/>
  <c r="BQ101" i="35"/>
  <c r="BN101" i="35"/>
  <c r="BN103" i="35" s="1"/>
  <c r="BN104" i="35" s="1"/>
  <c r="BM101" i="35"/>
  <c r="BL101" i="35"/>
  <c r="BK101" i="35"/>
  <c r="BJ101" i="35"/>
  <c r="BI101" i="35"/>
  <c r="BI103" i="35" s="1"/>
  <c r="BI104" i="35" s="1"/>
  <c r="BH101" i="35"/>
  <c r="BH103" i="35" s="1"/>
  <c r="BH104" i="35" s="1"/>
  <c r="BG101" i="35"/>
  <c r="BG103" i="35" s="1"/>
  <c r="BG104" i="35" s="1"/>
  <c r="BF101" i="35"/>
  <c r="BC101" i="35"/>
  <c r="BB101" i="35"/>
  <c r="BA101" i="35"/>
  <c r="AZ101" i="35"/>
  <c r="AY101" i="35"/>
  <c r="AX101" i="35"/>
  <c r="AW101" i="35"/>
  <c r="AV101" i="35"/>
  <c r="BC95" i="35"/>
  <c r="BB95" i="35"/>
  <c r="BA95" i="35"/>
  <c r="AZ95" i="35"/>
  <c r="AY95" i="35"/>
  <c r="AX95" i="35"/>
  <c r="AW95" i="35"/>
  <c r="AV95" i="35"/>
  <c r="AU95" i="35"/>
  <c r="CJ94" i="35"/>
  <c r="CI94" i="35"/>
  <c r="CH94" i="35"/>
  <c r="CG94" i="35"/>
  <c r="CF94" i="35"/>
  <c r="CE94" i="35"/>
  <c r="CD94" i="35"/>
  <c r="CC94" i="35"/>
  <c r="CB94" i="35"/>
  <c r="CA94" i="35"/>
  <c r="BY94" i="35"/>
  <c r="BX94" i="35"/>
  <c r="BW94" i="35"/>
  <c r="BV94" i="35"/>
  <c r="BU94" i="35"/>
  <c r="BT94" i="35"/>
  <c r="BS94" i="35"/>
  <c r="BR94" i="35"/>
  <c r="BQ94" i="35"/>
  <c r="BQ96" i="35" s="1"/>
  <c r="BQ97" i="35" s="1"/>
  <c r="BP94" i="35"/>
  <c r="BN96" i="35"/>
  <c r="BN97" i="35" s="1"/>
  <c r="BI96" i="35"/>
  <c r="BI97" i="35" s="1"/>
  <c r="BH96" i="35"/>
  <c r="BH97" i="35" s="1"/>
  <c r="BG96" i="35"/>
  <c r="BG97" i="35" s="1"/>
  <c r="BC94" i="35"/>
  <c r="BB94" i="35"/>
  <c r="BA94" i="35"/>
  <c r="AZ94" i="35"/>
  <c r="AY94" i="35"/>
  <c r="AX94" i="35"/>
  <c r="AW94" i="35"/>
  <c r="AV94" i="35"/>
  <c r="AU94" i="35"/>
  <c r="AX172" i="17"/>
  <c r="AW172" i="17"/>
  <c r="BC109" i="1"/>
  <c r="BB109" i="1"/>
  <c r="BC102" i="35"/>
  <c r="BB102" i="35"/>
  <c r="BE96" i="36"/>
  <c r="BC96" i="36"/>
  <c r="BB96" i="36"/>
  <c r="BE89" i="36"/>
  <c r="BC89" i="36"/>
  <c r="BB89" i="36"/>
  <c r="BE82" i="36"/>
  <c r="BC82" i="36"/>
  <c r="BB82" i="36"/>
  <c r="BN81" i="36"/>
  <c r="BM81" i="36"/>
  <c r="BL81" i="36"/>
  <c r="BK81" i="36"/>
  <c r="BJ81" i="36"/>
  <c r="BI81" i="36"/>
  <c r="BI83" i="36" s="1"/>
  <c r="BI84" i="36" s="1"/>
  <c r="BH81" i="36"/>
  <c r="BH83" i="36" s="1"/>
  <c r="BH84" i="36" s="1"/>
  <c r="BG81" i="36"/>
  <c r="BG83" i="36" s="1"/>
  <c r="BG84" i="36" s="1"/>
  <c r="BF81" i="36"/>
  <c r="BE81" i="36"/>
  <c r="BC81" i="36"/>
  <c r="BB81" i="36"/>
  <c r="BA81" i="36"/>
  <c r="AZ81" i="36"/>
  <c r="AY81" i="36"/>
  <c r="AX81" i="36"/>
  <c r="AW81" i="36"/>
  <c r="AV81" i="36"/>
  <c r="AU81" i="36"/>
  <c r="AT81" i="36"/>
  <c r="AG82" i="36"/>
  <c r="AF82" i="36"/>
  <c r="AE82" i="36"/>
  <c r="AD82" i="36"/>
  <c r="AC82" i="36"/>
  <c r="AB82" i="36"/>
  <c r="AA82" i="36"/>
  <c r="Z82" i="36"/>
  <c r="Y82" i="36"/>
  <c r="X82" i="36"/>
  <c r="V82" i="36"/>
  <c r="U82" i="36"/>
  <c r="T82" i="36"/>
  <c r="S82" i="36"/>
  <c r="R82" i="36"/>
  <c r="Q82" i="36"/>
  <c r="P82" i="36"/>
  <c r="O82" i="36"/>
  <c r="N82" i="36"/>
  <c r="M82" i="36"/>
  <c r="K82" i="36"/>
  <c r="J82" i="36"/>
  <c r="I82" i="36"/>
  <c r="H82" i="36"/>
  <c r="G82" i="36"/>
  <c r="F82" i="36"/>
  <c r="E82" i="36"/>
  <c r="D82" i="36"/>
  <c r="C82" i="36"/>
  <c r="B82" i="36"/>
  <c r="BE75" i="36"/>
  <c r="BC75" i="36"/>
  <c r="BB75" i="36"/>
  <c r="BE68" i="36"/>
  <c r="BC68" i="36"/>
  <c r="BB68" i="36"/>
  <c r="BE61" i="36"/>
  <c r="BC61" i="36"/>
  <c r="BB61" i="36"/>
  <c r="BE54" i="36"/>
  <c r="BC54" i="36"/>
  <c r="BB54" i="36"/>
  <c r="BE47" i="36"/>
  <c r="BC47" i="36"/>
  <c r="BB47" i="36"/>
  <c r="BE40" i="36"/>
  <c r="BC40" i="36"/>
  <c r="BB40" i="36"/>
  <c r="BE33" i="36"/>
  <c r="BC33" i="36"/>
  <c r="BB33" i="36"/>
  <c r="BE26" i="36"/>
  <c r="BC26" i="36"/>
  <c r="BB26" i="36"/>
  <c r="BE19" i="36"/>
  <c r="BC19" i="36"/>
  <c r="BB19" i="36"/>
  <c r="BE12" i="36"/>
  <c r="BC12" i="36"/>
  <c r="BB12" i="36"/>
  <c r="CJ104" i="1"/>
  <c r="CI104" i="1"/>
  <c r="CH104" i="1"/>
  <c r="CG104" i="1"/>
  <c r="CF104" i="1"/>
  <c r="CE104" i="1"/>
  <c r="CD104" i="1"/>
  <c r="CC104" i="1"/>
  <c r="CB104" i="1"/>
  <c r="CA104" i="1"/>
  <c r="CJ103" i="1"/>
  <c r="CI103" i="1"/>
  <c r="CH103" i="1"/>
  <c r="CG103" i="1"/>
  <c r="CF103" i="1"/>
  <c r="CE103" i="1"/>
  <c r="CD103" i="1"/>
  <c r="CC103" i="1"/>
  <c r="CB103" i="1"/>
  <c r="CA103" i="1"/>
  <c r="CJ97" i="1"/>
  <c r="CI97" i="1"/>
  <c r="CH97" i="1"/>
  <c r="CG97" i="1"/>
  <c r="CF97" i="1"/>
  <c r="CE97" i="1"/>
  <c r="CD97" i="1"/>
  <c r="CC97" i="1"/>
  <c r="CB97" i="1"/>
  <c r="CA97" i="1"/>
  <c r="CJ96" i="1"/>
  <c r="CI96" i="1"/>
  <c r="CH96" i="1"/>
  <c r="CG96" i="1"/>
  <c r="CF96" i="1"/>
  <c r="CE96" i="1"/>
  <c r="CD96" i="1"/>
  <c r="CC96" i="1"/>
  <c r="CB96" i="1"/>
  <c r="CA96" i="1"/>
  <c r="BY104" i="1"/>
  <c r="BX104" i="1"/>
  <c r="BW104" i="1"/>
  <c r="BV104" i="1"/>
  <c r="BT104" i="1"/>
  <c r="BP104" i="1"/>
  <c r="BY103" i="1"/>
  <c r="BX103" i="1"/>
  <c r="BW103" i="1"/>
  <c r="BV103" i="1"/>
  <c r="BU103" i="1"/>
  <c r="BU104" i="1" s="1"/>
  <c r="BT103" i="1"/>
  <c r="BS103" i="1"/>
  <c r="BS104" i="1" s="1"/>
  <c r="BR103" i="1"/>
  <c r="BR104" i="1" s="1"/>
  <c r="BQ103" i="1"/>
  <c r="BQ104" i="1" s="1"/>
  <c r="BP103" i="1"/>
  <c r="BY97" i="1"/>
  <c r="BX97" i="1"/>
  <c r="BW97" i="1"/>
  <c r="BV97" i="1"/>
  <c r="BY96" i="1"/>
  <c r="BX96" i="1"/>
  <c r="BW96" i="1"/>
  <c r="BV96" i="1"/>
  <c r="BU96" i="1"/>
  <c r="BU97" i="1" s="1"/>
  <c r="BT96" i="1"/>
  <c r="BT97" i="1" s="1"/>
  <c r="BS96" i="1"/>
  <c r="BS97" i="1" s="1"/>
  <c r="BR96" i="1"/>
  <c r="BR97" i="1" s="1"/>
  <c r="BQ96" i="1"/>
  <c r="BQ97" i="1" s="1"/>
  <c r="BP96" i="1"/>
  <c r="BP97" i="1" s="1"/>
  <c r="CJ102" i="32"/>
  <c r="CJ105" i="32"/>
  <c r="CI105" i="32"/>
  <c r="CH105" i="32"/>
  <c r="CG105" i="32"/>
  <c r="CF105" i="32"/>
  <c r="CE105" i="32"/>
  <c r="CD105" i="32"/>
  <c r="CC105" i="32"/>
  <c r="CB105" i="32"/>
  <c r="CA105" i="32"/>
  <c r="CJ104" i="32"/>
  <c r="CI104" i="32"/>
  <c r="CH104" i="32"/>
  <c r="CG104" i="32"/>
  <c r="CF104" i="32"/>
  <c r="CE104" i="32"/>
  <c r="CD104" i="32"/>
  <c r="CC104" i="32"/>
  <c r="CB104" i="32"/>
  <c r="CA104" i="32"/>
  <c r="BY105" i="32"/>
  <c r="BX105" i="32"/>
  <c r="BW105" i="32"/>
  <c r="BV105" i="32"/>
  <c r="BY104" i="32"/>
  <c r="BX104" i="32"/>
  <c r="BW104" i="32"/>
  <c r="BV104" i="32"/>
  <c r="BU104" i="32"/>
  <c r="BU105" i="32" s="1"/>
  <c r="BE103" i="32"/>
  <c r="BC103" i="32"/>
  <c r="BB103" i="32"/>
  <c r="CI102" i="32"/>
  <c r="CH102" i="32"/>
  <c r="CG102" i="32"/>
  <c r="CF102" i="32"/>
  <c r="CE102" i="32"/>
  <c r="CD102" i="32"/>
  <c r="CC102" i="32"/>
  <c r="CB102" i="32"/>
  <c r="CA102" i="32"/>
  <c r="BY102" i="32"/>
  <c r="BX102" i="32"/>
  <c r="BW102" i="32"/>
  <c r="BV102" i="32"/>
  <c r="BU102" i="32"/>
  <c r="BT102" i="32"/>
  <c r="BT104" i="32" s="1"/>
  <c r="BT105" i="32" s="1"/>
  <c r="BS102" i="32"/>
  <c r="BS104" i="32" s="1"/>
  <c r="BS105" i="32" s="1"/>
  <c r="BR102" i="32"/>
  <c r="BR104" i="32" s="1"/>
  <c r="BR105" i="32" s="1"/>
  <c r="BQ102" i="32"/>
  <c r="BQ104" i="32" s="1"/>
  <c r="BQ105" i="32" s="1"/>
  <c r="BP102" i="32"/>
  <c r="BP104" i="32" s="1"/>
  <c r="BP105" i="32" s="1"/>
  <c r="CJ98" i="32"/>
  <c r="CI98" i="32"/>
  <c r="CH98" i="32"/>
  <c r="CG98" i="32"/>
  <c r="CF98" i="32"/>
  <c r="CE98" i="32"/>
  <c r="CD98" i="32"/>
  <c r="CC98" i="32"/>
  <c r="CB98" i="32"/>
  <c r="CA98" i="32"/>
  <c r="CJ97" i="32"/>
  <c r="CI97" i="32"/>
  <c r="CH97" i="32"/>
  <c r="CG97" i="32"/>
  <c r="CF97" i="32"/>
  <c r="CE97" i="32"/>
  <c r="CD97" i="32"/>
  <c r="CC97" i="32"/>
  <c r="CB97" i="32"/>
  <c r="CA97" i="32"/>
  <c r="CJ91" i="32"/>
  <c r="CI91" i="32"/>
  <c r="CH91" i="32"/>
  <c r="CG91" i="32"/>
  <c r="CF91" i="32"/>
  <c r="CE91" i="32"/>
  <c r="CD91" i="32"/>
  <c r="CC91" i="32"/>
  <c r="CB91" i="32"/>
  <c r="CA91" i="32"/>
  <c r="CJ90" i="32"/>
  <c r="CI90" i="32"/>
  <c r="CH90" i="32"/>
  <c r="CG90" i="32"/>
  <c r="CF90" i="32"/>
  <c r="CE90" i="32"/>
  <c r="CD90" i="32"/>
  <c r="CC90" i="32"/>
  <c r="CB90" i="32"/>
  <c r="CA90" i="32"/>
  <c r="CJ84" i="32"/>
  <c r="CI84" i="32"/>
  <c r="CH84" i="32"/>
  <c r="CG84" i="32"/>
  <c r="CF84" i="32"/>
  <c r="CE84" i="32"/>
  <c r="CD84" i="32"/>
  <c r="CC84" i="32"/>
  <c r="CB84" i="32"/>
  <c r="CA84" i="32"/>
  <c r="CJ83" i="32"/>
  <c r="CI83" i="32"/>
  <c r="CH83" i="32"/>
  <c r="CG83" i="32"/>
  <c r="CF83" i="32"/>
  <c r="CE83" i="32"/>
  <c r="CD83" i="32"/>
  <c r="CC83" i="32"/>
  <c r="CB83" i="32"/>
  <c r="CA83" i="32"/>
  <c r="CJ77" i="32"/>
  <c r="CI77" i="32"/>
  <c r="CH77" i="32"/>
  <c r="CG77" i="32"/>
  <c r="CF77" i="32"/>
  <c r="CE77" i="32"/>
  <c r="CD77" i="32"/>
  <c r="CC77" i="32"/>
  <c r="CB77" i="32"/>
  <c r="CA77" i="32"/>
  <c r="CJ76" i="32"/>
  <c r="CI76" i="32"/>
  <c r="CH76" i="32"/>
  <c r="CG76" i="32"/>
  <c r="CF76" i="32"/>
  <c r="CE76" i="32"/>
  <c r="CD76" i="32"/>
  <c r="CC76" i="32"/>
  <c r="CB76" i="32"/>
  <c r="CA76" i="32"/>
  <c r="CJ70" i="32"/>
  <c r="CI70" i="32"/>
  <c r="CH70" i="32"/>
  <c r="CG70" i="32"/>
  <c r="CF70" i="32"/>
  <c r="CE70" i="32"/>
  <c r="CD70" i="32"/>
  <c r="CC70" i="32"/>
  <c r="CB70" i="32"/>
  <c r="CA70" i="32"/>
  <c r="CJ69" i="32"/>
  <c r="CI69" i="32"/>
  <c r="CH69" i="32"/>
  <c r="CG69" i="32"/>
  <c r="CF69" i="32"/>
  <c r="CE69" i="32"/>
  <c r="CD69" i="32"/>
  <c r="CC69" i="32"/>
  <c r="CB69" i="32"/>
  <c r="CA69" i="32"/>
  <c r="CJ63" i="32"/>
  <c r="CI63" i="32"/>
  <c r="CH63" i="32"/>
  <c r="CG63" i="32"/>
  <c r="CF63" i="32"/>
  <c r="CE63" i="32"/>
  <c r="CD63" i="32"/>
  <c r="CC63" i="32"/>
  <c r="CB63" i="32"/>
  <c r="CA63" i="32"/>
  <c r="CJ62" i="32"/>
  <c r="CI62" i="32"/>
  <c r="CH62" i="32"/>
  <c r="CG62" i="32"/>
  <c r="CF62" i="32"/>
  <c r="CE62" i="32"/>
  <c r="CD62" i="32"/>
  <c r="CC62" i="32"/>
  <c r="CB62" i="32"/>
  <c r="CA62" i="32"/>
  <c r="CJ56" i="32"/>
  <c r="CI56" i="32"/>
  <c r="CH56" i="32"/>
  <c r="CG56" i="32"/>
  <c r="CF56" i="32"/>
  <c r="CE56" i="32"/>
  <c r="CD56" i="32"/>
  <c r="CC56" i="32"/>
  <c r="CB56" i="32"/>
  <c r="CA56" i="32"/>
  <c r="CJ55" i="32"/>
  <c r="CI55" i="32"/>
  <c r="CH55" i="32"/>
  <c r="CG55" i="32"/>
  <c r="CF55" i="32"/>
  <c r="CE55" i="32"/>
  <c r="CD55" i="32"/>
  <c r="CC55" i="32"/>
  <c r="CB55" i="32"/>
  <c r="CA55" i="32"/>
  <c r="CJ49" i="32"/>
  <c r="CI49" i="32"/>
  <c r="CH49" i="32"/>
  <c r="CG49" i="32"/>
  <c r="CF49" i="32"/>
  <c r="CE49" i="32"/>
  <c r="CD49" i="32"/>
  <c r="CC49" i="32"/>
  <c r="CB49" i="32"/>
  <c r="CA49" i="32"/>
  <c r="CJ48" i="32"/>
  <c r="CI48" i="32"/>
  <c r="CH48" i="32"/>
  <c r="CG48" i="32"/>
  <c r="CF48" i="32"/>
  <c r="CE48" i="32"/>
  <c r="CD48" i="32"/>
  <c r="CC48" i="32"/>
  <c r="CB48" i="32"/>
  <c r="CA48" i="32"/>
  <c r="CJ42" i="32"/>
  <c r="CI42" i="32"/>
  <c r="CH42" i="32"/>
  <c r="CG42" i="32"/>
  <c r="CF42" i="32"/>
  <c r="CE42" i="32"/>
  <c r="CD42" i="32"/>
  <c r="CC42" i="32"/>
  <c r="CB42" i="32"/>
  <c r="CA42" i="32"/>
  <c r="CJ41" i="32"/>
  <c r="CI41" i="32"/>
  <c r="CH41" i="32"/>
  <c r="CG41" i="32"/>
  <c r="CF41" i="32"/>
  <c r="CE41" i="32"/>
  <c r="CD41" i="32"/>
  <c r="CC41" i="32"/>
  <c r="CB41" i="32"/>
  <c r="CA41" i="32"/>
  <c r="CJ35" i="32"/>
  <c r="CI35" i="32"/>
  <c r="CH35" i="32"/>
  <c r="CG35" i="32"/>
  <c r="CF35" i="32"/>
  <c r="CE35" i="32"/>
  <c r="CD35" i="32"/>
  <c r="CC35" i="32"/>
  <c r="CB35" i="32"/>
  <c r="CA35" i="32"/>
  <c r="CJ34" i="32"/>
  <c r="CI34" i="32"/>
  <c r="CH34" i="32"/>
  <c r="CG34" i="32"/>
  <c r="CF34" i="32"/>
  <c r="CE34" i="32"/>
  <c r="CD34" i="32"/>
  <c r="CC34" i="32"/>
  <c r="CB34" i="32"/>
  <c r="CA34" i="32"/>
  <c r="CJ28" i="32"/>
  <c r="CI28" i="32"/>
  <c r="CH28" i="32"/>
  <c r="CG28" i="32"/>
  <c r="CF28" i="32"/>
  <c r="CE28" i="32"/>
  <c r="CD28" i="32"/>
  <c r="CC28" i="32"/>
  <c r="CB28" i="32"/>
  <c r="CA28" i="32"/>
  <c r="CJ27" i="32"/>
  <c r="CI27" i="32"/>
  <c r="CH27" i="32"/>
  <c r="CG27" i="32"/>
  <c r="CF27" i="32"/>
  <c r="CE27" i="32"/>
  <c r="CD27" i="32"/>
  <c r="CC27" i="32"/>
  <c r="CB27" i="32"/>
  <c r="CA27" i="32"/>
  <c r="CJ21" i="32"/>
  <c r="CI21" i="32"/>
  <c r="CH21" i="32"/>
  <c r="CG21" i="32"/>
  <c r="CF21" i="32"/>
  <c r="CE21" i="32"/>
  <c r="CD21" i="32"/>
  <c r="CC21" i="32"/>
  <c r="CB21" i="32"/>
  <c r="CA21" i="32"/>
  <c r="CJ20" i="32"/>
  <c r="CI20" i="32"/>
  <c r="CH20" i="32"/>
  <c r="CG20" i="32"/>
  <c r="CF20" i="32"/>
  <c r="CE20" i="32"/>
  <c r="CD20" i="32"/>
  <c r="CC20" i="32"/>
  <c r="CB20" i="32"/>
  <c r="CA20" i="32"/>
  <c r="CJ14" i="32"/>
  <c r="CI14" i="32"/>
  <c r="CH14" i="32"/>
  <c r="CG14" i="32"/>
  <c r="CF14" i="32"/>
  <c r="CE14" i="32"/>
  <c r="CD14" i="32"/>
  <c r="CC14" i="32"/>
  <c r="CB14" i="32"/>
  <c r="CA14" i="32"/>
  <c r="CJ13" i="32"/>
  <c r="CI13" i="32"/>
  <c r="CH13" i="32"/>
  <c r="CG13" i="32"/>
  <c r="CF13" i="32"/>
  <c r="CE13" i="32"/>
  <c r="CD13" i="32"/>
  <c r="CC13" i="32"/>
  <c r="CB13" i="32"/>
  <c r="CA13" i="32"/>
  <c r="BY98" i="32"/>
  <c r="BX98" i="32"/>
  <c r="BW98" i="32"/>
  <c r="BV98" i="32"/>
  <c r="BY97" i="32"/>
  <c r="BX97" i="32"/>
  <c r="BW97" i="32"/>
  <c r="BV97" i="32"/>
  <c r="BU97" i="32"/>
  <c r="BU98" i="32" s="1"/>
  <c r="BT97" i="32"/>
  <c r="BT98" i="32" s="1"/>
  <c r="BS97" i="32"/>
  <c r="BS98" i="32" s="1"/>
  <c r="BR97" i="32"/>
  <c r="BR98" i="32" s="1"/>
  <c r="BQ97" i="32"/>
  <c r="BQ98" i="32" s="1"/>
  <c r="BP97" i="32"/>
  <c r="BP98" i="32" s="1"/>
  <c r="BY91" i="32"/>
  <c r="BX91" i="32"/>
  <c r="BW91" i="32"/>
  <c r="BV91" i="32"/>
  <c r="BY90" i="32"/>
  <c r="BX90" i="32"/>
  <c r="BW90" i="32"/>
  <c r="BV90" i="32"/>
  <c r="BU90" i="32"/>
  <c r="BU91" i="32" s="1"/>
  <c r="BT90" i="32"/>
  <c r="BT91" i="32" s="1"/>
  <c r="BS90" i="32"/>
  <c r="BS91" i="32" s="1"/>
  <c r="BR90" i="32"/>
  <c r="BR91" i="32" s="1"/>
  <c r="BQ90" i="32"/>
  <c r="BQ91" i="32" s="1"/>
  <c r="BP90" i="32"/>
  <c r="BP91" i="32" s="1"/>
  <c r="BY84" i="32"/>
  <c r="BX84" i="32"/>
  <c r="BW84" i="32"/>
  <c r="BV84" i="32"/>
  <c r="BU84" i="32"/>
  <c r="BY83" i="32"/>
  <c r="BX83" i="32"/>
  <c r="BW83" i="32"/>
  <c r="BV83" i="32"/>
  <c r="BU83" i="32"/>
  <c r="BT83" i="32"/>
  <c r="BT84" i="32" s="1"/>
  <c r="BS83" i="32"/>
  <c r="BS84" i="32" s="1"/>
  <c r="BR83" i="32"/>
  <c r="BR84" i="32" s="1"/>
  <c r="BQ83" i="32"/>
  <c r="BQ84" i="32" s="1"/>
  <c r="BP83" i="32"/>
  <c r="BP84" i="32" s="1"/>
  <c r="BY77" i="32"/>
  <c r="BX77" i="32"/>
  <c r="BW77" i="32"/>
  <c r="BV77" i="32"/>
  <c r="BU77" i="32"/>
  <c r="BY76" i="32"/>
  <c r="BX76" i="32"/>
  <c r="BW76" i="32"/>
  <c r="BV76" i="32"/>
  <c r="BU76" i="32"/>
  <c r="BT76" i="32"/>
  <c r="BT77" i="32" s="1"/>
  <c r="BS76" i="32"/>
  <c r="BS77" i="32" s="1"/>
  <c r="BR76" i="32"/>
  <c r="BR77" i="32" s="1"/>
  <c r="BQ76" i="32"/>
  <c r="BQ77" i="32" s="1"/>
  <c r="BP76" i="32"/>
  <c r="BP77" i="32" s="1"/>
  <c r="BY70" i="32"/>
  <c r="BX70" i="32"/>
  <c r="BW70" i="32"/>
  <c r="BV70" i="32"/>
  <c r="BU70" i="32"/>
  <c r="BY69" i="32"/>
  <c r="BX69" i="32"/>
  <c r="BW69" i="32"/>
  <c r="BV69" i="32"/>
  <c r="BU69" i="32"/>
  <c r="BT69" i="32"/>
  <c r="BT70" i="32" s="1"/>
  <c r="BS69" i="32"/>
  <c r="BS70" i="32" s="1"/>
  <c r="BR69" i="32"/>
  <c r="BR70" i="32" s="1"/>
  <c r="BQ69" i="32"/>
  <c r="BQ70" i="32" s="1"/>
  <c r="BP69" i="32"/>
  <c r="BP70" i="32" s="1"/>
  <c r="BY63" i="32"/>
  <c r="BX63" i="32"/>
  <c r="BW63" i="32"/>
  <c r="BV63" i="32"/>
  <c r="BY62" i="32"/>
  <c r="BX62" i="32"/>
  <c r="BW62" i="32"/>
  <c r="BV62" i="32"/>
  <c r="BU62" i="32"/>
  <c r="BU63" i="32" s="1"/>
  <c r="BT62" i="32"/>
  <c r="BT63" i="32" s="1"/>
  <c r="BS62" i="32"/>
  <c r="BS63" i="32" s="1"/>
  <c r="BR62" i="32"/>
  <c r="BR63" i="32" s="1"/>
  <c r="BQ62" i="32"/>
  <c r="BQ63" i="32" s="1"/>
  <c r="BP62" i="32"/>
  <c r="BP63" i="32" s="1"/>
  <c r="BY56" i="32"/>
  <c r="BX56" i="32"/>
  <c r="BW56" i="32"/>
  <c r="BV56" i="32"/>
  <c r="BU56" i="32"/>
  <c r="BY55" i="32"/>
  <c r="BX55" i="32"/>
  <c r="BW55" i="32"/>
  <c r="BV55" i="32"/>
  <c r="BU55" i="32"/>
  <c r="BT55" i="32"/>
  <c r="BT56" i="32" s="1"/>
  <c r="BS55" i="32"/>
  <c r="BS56" i="32" s="1"/>
  <c r="BR55" i="32"/>
  <c r="BR56" i="32" s="1"/>
  <c r="BQ55" i="32"/>
  <c r="BQ56" i="32" s="1"/>
  <c r="BP55" i="32"/>
  <c r="BP56" i="32" s="1"/>
  <c r="BY49" i="32"/>
  <c r="BX49" i="32"/>
  <c r="BW49" i="32"/>
  <c r="BV49" i="32"/>
  <c r="BY48" i="32"/>
  <c r="BX48" i="32"/>
  <c r="BW48" i="32"/>
  <c r="BV48" i="32"/>
  <c r="BU48" i="32"/>
  <c r="BU49" i="32" s="1"/>
  <c r="BT48" i="32"/>
  <c r="BT49" i="32" s="1"/>
  <c r="BS48" i="32"/>
  <c r="BS49" i="32" s="1"/>
  <c r="BR48" i="32"/>
  <c r="BR49" i="32" s="1"/>
  <c r="BQ48" i="32"/>
  <c r="BQ49" i="32" s="1"/>
  <c r="BP48" i="32"/>
  <c r="BP49" i="32" s="1"/>
  <c r="BY42" i="32"/>
  <c r="BX42" i="32"/>
  <c r="BW42" i="32"/>
  <c r="BV42" i="32"/>
  <c r="BU42" i="32"/>
  <c r="BY41" i="32"/>
  <c r="BX41" i="32"/>
  <c r="BW41" i="32"/>
  <c r="BV41" i="32"/>
  <c r="BT42" i="32"/>
  <c r="BS42" i="32"/>
  <c r="BR42" i="32"/>
  <c r="BQ42" i="32"/>
  <c r="BP42" i="32"/>
  <c r="BY35" i="32"/>
  <c r="BX35" i="32"/>
  <c r="BW35" i="32"/>
  <c r="BV35" i="32"/>
  <c r="BY34" i="32"/>
  <c r="BX34" i="32"/>
  <c r="BW34" i="32"/>
  <c r="BV34" i="32"/>
  <c r="BU34" i="32"/>
  <c r="BU35" i="32" s="1"/>
  <c r="BT34" i="32"/>
  <c r="BT35" i="32" s="1"/>
  <c r="BS34" i="32"/>
  <c r="BS35" i="32" s="1"/>
  <c r="BR34" i="32"/>
  <c r="BR35" i="32" s="1"/>
  <c r="BQ34" i="32"/>
  <c r="BQ35" i="32" s="1"/>
  <c r="BP34" i="32"/>
  <c r="BP35" i="32" s="1"/>
  <c r="BY28" i="32"/>
  <c r="BX28" i="32"/>
  <c r="BW28" i="32"/>
  <c r="BV28" i="32"/>
  <c r="BY27" i="32"/>
  <c r="BX27" i="32"/>
  <c r="BW27" i="32"/>
  <c r="BV27" i="32"/>
  <c r="BU27" i="32"/>
  <c r="BU28" i="32" s="1"/>
  <c r="BT27" i="32"/>
  <c r="BT28" i="32" s="1"/>
  <c r="BS27" i="32"/>
  <c r="BS28" i="32" s="1"/>
  <c r="BR27" i="32"/>
  <c r="BR28" i="32" s="1"/>
  <c r="BQ27" i="32"/>
  <c r="BQ28" i="32" s="1"/>
  <c r="BP27" i="32"/>
  <c r="BP28" i="32" s="1"/>
  <c r="BY21" i="32"/>
  <c r="BX21" i="32"/>
  <c r="BW21" i="32"/>
  <c r="BV21" i="32"/>
  <c r="BY20" i="32"/>
  <c r="BX20" i="32"/>
  <c r="BW20" i="32"/>
  <c r="BV20" i="32"/>
  <c r="BU20" i="32"/>
  <c r="BU21" i="32" s="1"/>
  <c r="BT20" i="32"/>
  <c r="BT21" i="32" s="1"/>
  <c r="BS20" i="32"/>
  <c r="BS21" i="32" s="1"/>
  <c r="BR20" i="32"/>
  <c r="BR21" i="32" s="1"/>
  <c r="BQ20" i="32"/>
  <c r="BQ21" i="32" s="1"/>
  <c r="BP20" i="32"/>
  <c r="BP21" i="32" s="1"/>
  <c r="BY14" i="32"/>
  <c r="BX14" i="32"/>
  <c r="BW14" i="32"/>
  <c r="BV14" i="32"/>
  <c r="BY13" i="32"/>
  <c r="BX13" i="32"/>
  <c r="BW13" i="32"/>
  <c r="BV13" i="32"/>
  <c r="BU13" i="32"/>
  <c r="BU14" i="32" s="1"/>
  <c r="BT13" i="32"/>
  <c r="BT14" i="32" s="1"/>
  <c r="BS13" i="32"/>
  <c r="BS14" i="32" s="1"/>
  <c r="BR13" i="32"/>
  <c r="BR14" i="32" s="1"/>
  <c r="BQ13" i="32"/>
  <c r="BQ14" i="32" s="1"/>
  <c r="BP13" i="32"/>
  <c r="BP14" i="32" s="1"/>
  <c r="CZ39" i="22"/>
  <c r="CY39" i="22"/>
  <c r="CX39" i="22"/>
  <c r="CW39" i="22"/>
  <c r="CV39" i="22"/>
  <c r="CU39" i="22"/>
  <c r="CT39" i="22"/>
  <c r="CS39" i="22"/>
  <c r="CR39" i="22"/>
  <c r="CQ39" i="22"/>
  <c r="CP39" i="22"/>
  <c r="CO39" i="22"/>
  <c r="CZ38" i="22"/>
  <c r="CY38" i="22"/>
  <c r="CX38" i="22"/>
  <c r="CW38" i="22"/>
  <c r="CV38" i="22"/>
  <c r="CU38" i="22"/>
  <c r="CT38" i="22"/>
  <c r="CS38" i="22"/>
  <c r="CR38" i="22"/>
  <c r="CQ38" i="22"/>
  <c r="CP38" i="22"/>
  <c r="CO38" i="22"/>
  <c r="CM39" i="22"/>
  <c r="CL39" i="22"/>
  <c r="CK39" i="22"/>
  <c r="CJ39" i="22"/>
  <c r="CI39" i="22"/>
  <c r="CH39" i="22"/>
  <c r="CM38" i="22"/>
  <c r="CL38" i="22"/>
  <c r="CK38" i="22"/>
  <c r="CJ38" i="22"/>
  <c r="CI38" i="22"/>
  <c r="CH38" i="22"/>
  <c r="CG38" i="22"/>
  <c r="CG39" i="22" s="1"/>
  <c r="CF38" i="22"/>
  <c r="CF39" i="22" s="1"/>
  <c r="CE38" i="22"/>
  <c r="CE39" i="22" s="1"/>
  <c r="CD38" i="22"/>
  <c r="CD39" i="22" s="1"/>
  <c r="CC38" i="22"/>
  <c r="CC39" i="22" s="1"/>
  <c r="CB38" i="22"/>
  <c r="CB39" i="22" s="1"/>
  <c r="CB86" i="21"/>
  <c r="CA86" i="21"/>
  <c r="BZ86" i="21"/>
  <c r="BY86" i="21"/>
  <c r="BX86" i="21"/>
  <c r="BW86" i="21"/>
  <c r="BV86" i="21"/>
  <c r="BU86" i="21"/>
  <c r="BT86" i="21"/>
  <c r="CB85" i="21"/>
  <c r="CA85" i="21"/>
  <c r="BZ85" i="21"/>
  <c r="BY85" i="21"/>
  <c r="BX85" i="21"/>
  <c r="BW85" i="21"/>
  <c r="BV85" i="21"/>
  <c r="BU85" i="21"/>
  <c r="BT85" i="21"/>
  <c r="BR86" i="21"/>
  <c r="BQ86" i="21"/>
  <c r="BP86" i="21"/>
  <c r="BO86" i="21"/>
  <c r="BR85" i="21"/>
  <c r="BQ85" i="21"/>
  <c r="BP85" i="21"/>
  <c r="BO85" i="21"/>
  <c r="BN85" i="21"/>
  <c r="BN86" i="21" s="1"/>
  <c r="BM85" i="21"/>
  <c r="BM86" i="21" s="1"/>
  <c r="BL85" i="21"/>
  <c r="BL86" i="21" s="1"/>
  <c r="BK85" i="21"/>
  <c r="BK86" i="21" s="1"/>
  <c r="BJ85" i="21"/>
  <c r="BJ86" i="21" s="1"/>
  <c r="CB79" i="21"/>
  <c r="CA79" i="21"/>
  <c r="BZ79" i="21"/>
  <c r="BY79" i="21"/>
  <c r="BX79" i="21"/>
  <c r="BW79" i="21"/>
  <c r="BV79" i="21"/>
  <c r="BU79" i="21"/>
  <c r="BT79" i="21"/>
  <c r="CB78" i="21"/>
  <c r="CA78" i="21"/>
  <c r="BZ78" i="21"/>
  <c r="BY78" i="21"/>
  <c r="BX78" i="21"/>
  <c r="BW78" i="21"/>
  <c r="BV78" i="21"/>
  <c r="BU78" i="21"/>
  <c r="BT78" i="21"/>
  <c r="BR79" i="21"/>
  <c r="BQ79" i="21"/>
  <c r="BP79" i="21"/>
  <c r="BO79" i="21"/>
  <c r="BR78" i="21"/>
  <c r="BQ78" i="21"/>
  <c r="BP78" i="21"/>
  <c r="BO78" i="21"/>
  <c r="BN78" i="21"/>
  <c r="BN79" i="21" s="1"/>
  <c r="BM78" i="21"/>
  <c r="BM79" i="21" s="1"/>
  <c r="BL78" i="21"/>
  <c r="BL79" i="21" s="1"/>
  <c r="BK78" i="21"/>
  <c r="BK79" i="21" s="1"/>
  <c r="BJ78" i="21"/>
  <c r="BJ79" i="21" s="1"/>
  <c r="CB72" i="21"/>
  <c r="CA72" i="21"/>
  <c r="BZ72" i="21"/>
  <c r="BY72" i="21"/>
  <c r="BX72" i="21"/>
  <c r="BW72" i="21"/>
  <c r="BV72" i="21"/>
  <c r="BU72" i="21"/>
  <c r="BT72" i="21"/>
  <c r="CB71" i="21"/>
  <c r="CA71" i="21"/>
  <c r="BZ71" i="21"/>
  <c r="BY71" i="21"/>
  <c r="BX71" i="21"/>
  <c r="BW71" i="21"/>
  <c r="BV71" i="21"/>
  <c r="BU71" i="21"/>
  <c r="BT71" i="21"/>
  <c r="BR72" i="21"/>
  <c r="BQ72" i="21"/>
  <c r="BP72" i="21"/>
  <c r="BO72" i="21"/>
  <c r="BR71" i="21"/>
  <c r="BQ71" i="21"/>
  <c r="BP71" i="21"/>
  <c r="BO71" i="21"/>
  <c r="BN71" i="21"/>
  <c r="BN72" i="21" s="1"/>
  <c r="BM71" i="21"/>
  <c r="BM72" i="21" s="1"/>
  <c r="BL71" i="21"/>
  <c r="BL72" i="21" s="1"/>
  <c r="BK71" i="21"/>
  <c r="BK72" i="21" s="1"/>
  <c r="BJ71" i="21"/>
  <c r="BJ72" i="21" s="1"/>
  <c r="CB65" i="21"/>
  <c r="CA65" i="21"/>
  <c r="BZ65" i="21"/>
  <c r="BY65" i="21"/>
  <c r="BX65" i="21"/>
  <c r="BW65" i="21"/>
  <c r="BV65" i="21"/>
  <c r="BU65" i="21"/>
  <c r="BT65" i="21"/>
  <c r="CB64" i="21"/>
  <c r="CA64" i="21"/>
  <c r="BZ64" i="21"/>
  <c r="BY64" i="21"/>
  <c r="BX64" i="21"/>
  <c r="BW64" i="21"/>
  <c r="BV64" i="21"/>
  <c r="BU64" i="21"/>
  <c r="BT64" i="21"/>
  <c r="BR65" i="21"/>
  <c r="BQ65" i="21"/>
  <c r="BP65" i="21"/>
  <c r="BO65" i="21"/>
  <c r="BR64" i="21"/>
  <c r="BQ64" i="21"/>
  <c r="BP64" i="21"/>
  <c r="BO64" i="21"/>
  <c r="BN64" i="21"/>
  <c r="BN65" i="21" s="1"/>
  <c r="BM64" i="21"/>
  <c r="BM65" i="21" s="1"/>
  <c r="BL64" i="21"/>
  <c r="BL65" i="21" s="1"/>
  <c r="BK64" i="21"/>
  <c r="BK65" i="21" s="1"/>
  <c r="BJ64" i="21"/>
  <c r="BJ65" i="21" s="1"/>
  <c r="BQ103" i="35" l="1"/>
  <c r="BQ104" i="35" s="1"/>
  <c r="BP96" i="35"/>
  <c r="BP97" i="35" s="1"/>
  <c r="BF113" i="35"/>
  <c r="BC113" i="35"/>
  <c r="BB113" i="35"/>
  <c r="BE113" i="35"/>
  <c r="CB174" i="17"/>
  <c r="CA174" i="17"/>
  <c r="BZ174" i="17"/>
  <c r="BY174" i="17"/>
  <c r="BX174" i="17"/>
  <c r="BW174" i="17"/>
  <c r="BV174" i="17"/>
  <c r="BU174" i="17"/>
  <c r="BT174" i="17"/>
  <c r="CB173" i="17"/>
  <c r="CA173" i="17"/>
  <c r="BZ173" i="17"/>
  <c r="BY173" i="17"/>
  <c r="BX173" i="17"/>
  <c r="BW173" i="17"/>
  <c r="BV173" i="17"/>
  <c r="BU173" i="17"/>
  <c r="BT173" i="17"/>
  <c r="BR174" i="17"/>
  <c r="BQ174" i="17"/>
  <c r="BP174" i="17"/>
  <c r="BO174" i="17"/>
  <c r="BR173" i="17"/>
  <c r="BQ173" i="17"/>
  <c r="BP173" i="17"/>
  <c r="BO173" i="17"/>
  <c r="BN173" i="17"/>
  <c r="BN174" i="17" s="1"/>
  <c r="BR167" i="17"/>
  <c r="BQ167" i="17"/>
  <c r="BP167" i="17"/>
  <c r="BO167" i="17"/>
  <c r="BR166" i="17"/>
  <c r="BQ166" i="17"/>
  <c r="BP166" i="17"/>
  <c r="BO166" i="17"/>
  <c r="BN166" i="17"/>
  <c r="BN167" i="17" s="1"/>
  <c r="BM166" i="17"/>
  <c r="BM167" i="17" s="1"/>
  <c r="BL166" i="17"/>
  <c r="BL167" i="17" s="1"/>
  <c r="BK166" i="17"/>
  <c r="BK167" i="17" s="1"/>
  <c r="BJ166" i="17"/>
  <c r="BJ167" i="17" s="1"/>
  <c r="CB167" i="17"/>
  <c r="CA167" i="17"/>
  <c r="BZ167" i="17"/>
  <c r="BY167" i="17"/>
  <c r="BX167" i="17"/>
  <c r="BW167" i="17"/>
  <c r="BV167" i="17"/>
  <c r="BU167" i="17"/>
  <c r="BT167" i="17"/>
  <c r="CB166" i="17"/>
  <c r="CA166" i="17"/>
  <c r="BZ166" i="17"/>
  <c r="BY166" i="17"/>
  <c r="BX166" i="17"/>
  <c r="BW166" i="17"/>
  <c r="BV166" i="17"/>
  <c r="BU166" i="17"/>
  <c r="BT166" i="17"/>
  <c r="CB160" i="17"/>
  <c r="CA160" i="17"/>
  <c r="BZ160" i="17"/>
  <c r="BY160" i="17"/>
  <c r="BX160" i="17"/>
  <c r="BW160" i="17"/>
  <c r="BV160" i="17"/>
  <c r="BU160" i="17"/>
  <c r="BT160" i="17"/>
  <c r="CB159" i="17"/>
  <c r="CA159" i="17"/>
  <c r="BZ159" i="17"/>
  <c r="BY159" i="17"/>
  <c r="BX159" i="17"/>
  <c r="BW159" i="17"/>
  <c r="BV159" i="17"/>
  <c r="BU159" i="17"/>
  <c r="BT159" i="17"/>
  <c r="BR160" i="17"/>
  <c r="BQ160" i="17"/>
  <c r="BP160" i="17"/>
  <c r="BO160" i="17"/>
  <c r="BR159" i="17"/>
  <c r="BQ159" i="17"/>
  <c r="BP159" i="17"/>
  <c r="BO159" i="17"/>
  <c r="BN159" i="17"/>
  <c r="BN160" i="17" s="1"/>
  <c r="BM159" i="17"/>
  <c r="BM160" i="17" s="1"/>
  <c r="BL159" i="17"/>
  <c r="BL160" i="17" s="1"/>
  <c r="BK159" i="17"/>
  <c r="BK160" i="17" s="1"/>
  <c r="BJ159" i="17"/>
  <c r="BJ160" i="17" s="1"/>
  <c r="CB171" i="17"/>
  <c r="CA171" i="17"/>
  <c r="BZ171" i="17"/>
  <c r="BY171" i="17"/>
  <c r="BX171" i="17"/>
  <c r="BW171" i="17"/>
  <c r="BV171" i="17"/>
  <c r="BU171" i="17"/>
  <c r="BT171" i="17"/>
  <c r="BR171" i="17"/>
  <c r="BQ171" i="17"/>
  <c r="BP171" i="17"/>
  <c r="BO171" i="17"/>
  <c r="BN171" i="17"/>
  <c r="BM171" i="17"/>
  <c r="BM173" i="17" s="1"/>
  <c r="BM174" i="17" s="1"/>
  <c r="BL171" i="17"/>
  <c r="BL173" i="17" s="1"/>
  <c r="BL174" i="17" s="1"/>
  <c r="BK171" i="17"/>
  <c r="BK173" i="17" s="1"/>
  <c r="BK174" i="17" s="1"/>
  <c r="BJ171" i="17"/>
  <c r="BJ173" i="17" s="1"/>
  <c r="BJ174" i="17" s="1"/>
  <c r="CJ132" i="24"/>
  <c r="CI132" i="24"/>
  <c r="CH132" i="24"/>
  <c r="CG132" i="24"/>
  <c r="CF132" i="24"/>
  <c r="CE132" i="24"/>
  <c r="CD132" i="24"/>
  <c r="CC132" i="24"/>
  <c r="CB132" i="24"/>
  <c r="CA132" i="24"/>
  <c r="BY132" i="24"/>
  <c r="BX132" i="24"/>
  <c r="BW132" i="24"/>
  <c r="BV132" i="24"/>
  <c r="CJ131" i="24"/>
  <c r="CI131" i="24"/>
  <c r="CH131" i="24"/>
  <c r="CG131" i="24"/>
  <c r="CF131" i="24"/>
  <c r="CE131" i="24"/>
  <c r="CD131" i="24"/>
  <c r="CC131" i="24"/>
  <c r="CB131" i="24"/>
  <c r="CA131" i="24"/>
  <c r="BY131" i="24"/>
  <c r="BX131" i="24"/>
  <c r="BW131" i="24"/>
  <c r="BV131" i="24"/>
  <c r="BU131" i="24"/>
  <c r="BU132" i="24" s="1"/>
  <c r="BT131" i="24"/>
  <c r="BT132" i="24" s="1"/>
  <c r="BS131" i="24"/>
  <c r="BS132" i="24" s="1"/>
  <c r="BR131" i="24"/>
  <c r="BR132" i="24" s="1"/>
  <c r="BQ131" i="24"/>
  <c r="BQ132" i="24" s="1"/>
  <c r="BP131" i="24"/>
  <c r="BP132" i="24" s="1"/>
  <c r="CJ125" i="24"/>
  <c r="CI125" i="24"/>
  <c r="CH125" i="24"/>
  <c r="CG125" i="24"/>
  <c r="CF125" i="24"/>
  <c r="CE125" i="24"/>
  <c r="CD125" i="24"/>
  <c r="CC125" i="24"/>
  <c r="CB125" i="24"/>
  <c r="CA125" i="24"/>
  <c r="BY125" i="24"/>
  <c r="BX125" i="24"/>
  <c r="BW125" i="24"/>
  <c r="BV125" i="24"/>
  <c r="CJ124" i="24"/>
  <c r="CI124" i="24"/>
  <c r="CH124" i="24"/>
  <c r="CG124" i="24"/>
  <c r="CF124" i="24"/>
  <c r="CE124" i="24"/>
  <c r="CD124" i="24"/>
  <c r="CC124" i="24"/>
  <c r="CB124" i="24"/>
  <c r="CA124" i="24"/>
  <c r="BY124" i="24"/>
  <c r="BX124" i="24"/>
  <c r="BW124" i="24"/>
  <c r="BV124" i="24"/>
  <c r="BU124" i="24"/>
  <c r="BU125" i="24" s="1"/>
  <c r="BT124" i="24"/>
  <c r="BT125" i="24" s="1"/>
  <c r="BS124" i="24"/>
  <c r="BS125" i="24" s="1"/>
  <c r="BR124" i="24"/>
  <c r="BR125" i="24" s="1"/>
  <c r="BQ124" i="24"/>
  <c r="BQ125" i="24" s="1"/>
  <c r="BP124" i="24"/>
  <c r="BP125" i="24" s="1"/>
  <c r="CJ118" i="24"/>
  <c r="CI118" i="24"/>
  <c r="CH118" i="24"/>
  <c r="CG118" i="24"/>
  <c r="CF118" i="24"/>
  <c r="CE118" i="24"/>
  <c r="CD118" i="24"/>
  <c r="CC118" i="24"/>
  <c r="CB118" i="24"/>
  <c r="CA118" i="24"/>
  <c r="BY118" i="24"/>
  <c r="BX118" i="24"/>
  <c r="BW118" i="24"/>
  <c r="BV118" i="24"/>
  <c r="CJ117" i="24"/>
  <c r="CI117" i="24"/>
  <c r="CH117" i="24"/>
  <c r="CG117" i="24"/>
  <c r="CF117" i="24"/>
  <c r="CE117" i="24"/>
  <c r="CD117" i="24"/>
  <c r="CC117" i="24"/>
  <c r="CB117" i="24"/>
  <c r="CA117" i="24"/>
  <c r="BY117" i="24"/>
  <c r="BX117" i="24"/>
  <c r="BW117" i="24"/>
  <c r="BV117" i="24"/>
  <c r="BU117" i="24"/>
  <c r="BU118" i="24" s="1"/>
  <c r="BT117" i="24"/>
  <c r="BT118" i="24" s="1"/>
  <c r="BS117" i="24"/>
  <c r="BS118" i="24" s="1"/>
  <c r="BR117" i="24"/>
  <c r="BR118" i="24" s="1"/>
  <c r="BQ117" i="24"/>
  <c r="BQ118" i="24" s="1"/>
  <c r="BP117" i="24"/>
  <c r="BP118" i="24" s="1"/>
  <c r="CJ111" i="24"/>
  <c r="CI111" i="24"/>
  <c r="CH111" i="24"/>
  <c r="CG111" i="24"/>
  <c r="CF111" i="24"/>
  <c r="CE111" i="24"/>
  <c r="CD111" i="24"/>
  <c r="CC111" i="24"/>
  <c r="CB111" i="24"/>
  <c r="CA111" i="24"/>
  <c r="BY111" i="24"/>
  <c r="BX111" i="24"/>
  <c r="BW111" i="24"/>
  <c r="BV111" i="24"/>
  <c r="CJ110" i="24"/>
  <c r="CI110" i="24"/>
  <c r="CH110" i="24"/>
  <c r="CG110" i="24"/>
  <c r="CF110" i="24"/>
  <c r="CE110" i="24"/>
  <c r="CD110" i="24"/>
  <c r="CC110" i="24"/>
  <c r="CB110" i="24"/>
  <c r="CA110" i="24"/>
  <c r="BY110" i="24"/>
  <c r="BX110" i="24"/>
  <c r="BW110" i="24"/>
  <c r="BV110" i="24"/>
  <c r="BU110" i="24"/>
  <c r="BU111" i="24" s="1"/>
  <c r="BT110" i="24"/>
  <c r="BT111" i="24" s="1"/>
  <c r="BS110" i="24"/>
  <c r="BS111" i="24" s="1"/>
  <c r="BR110" i="24"/>
  <c r="BR111" i="24" s="1"/>
  <c r="BQ110" i="24"/>
  <c r="BQ111" i="24" s="1"/>
  <c r="BP110" i="24"/>
  <c r="BP111" i="24" s="1"/>
  <c r="CJ104" i="24"/>
  <c r="CI104" i="24"/>
  <c r="CH104" i="24"/>
  <c r="CG104" i="24"/>
  <c r="CF104" i="24"/>
  <c r="CE104" i="24"/>
  <c r="CD104" i="24"/>
  <c r="CC104" i="24"/>
  <c r="CB104" i="24"/>
  <c r="CA104" i="24"/>
  <c r="BY104" i="24"/>
  <c r="BX104" i="24"/>
  <c r="BW104" i="24"/>
  <c r="BV104" i="24"/>
  <c r="CJ103" i="24"/>
  <c r="CI103" i="24"/>
  <c r="CH103" i="24"/>
  <c r="CG103" i="24"/>
  <c r="CF103" i="24"/>
  <c r="CE103" i="24"/>
  <c r="CD103" i="24"/>
  <c r="CC103" i="24"/>
  <c r="CB103" i="24"/>
  <c r="CA103" i="24"/>
  <c r="BY103" i="24"/>
  <c r="BX103" i="24"/>
  <c r="BW103" i="24"/>
  <c r="BV103" i="24"/>
  <c r="BU103" i="24"/>
  <c r="BU104" i="24" s="1"/>
  <c r="BT103" i="24"/>
  <c r="BT104" i="24" s="1"/>
  <c r="BS103" i="24"/>
  <c r="BS104" i="24" s="1"/>
  <c r="BR103" i="24"/>
  <c r="BR104" i="24" s="1"/>
  <c r="BQ103" i="24"/>
  <c r="BQ104" i="24" s="1"/>
  <c r="BP103" i="24"/>
  <c r="BP104" i="24" s="1"/>
  <c r="CJ97" i="24"/>
  <c r="CI97" i="24"/>
  <c r="CH97" i="24"/>
  <c r="CG97" i="24"/>
  <c r="CF97" i="24"/>
  <c r="CE97" i="24"/>
  <c r="CD97" i="24"/>
  <c r="CC97" i="24"/>
  <c r="CB97" i="24"/>
  <c r="CA97" i="24"/>
  <c r="BY97" i="24"/>
  <c r="BX97" i="24"/>
  <c r="BW97" i="24"/>
  <c r="BV97" i="24"/>
  <c r="CJ96" i="24"/>
  <c r="CI96" i="24"/>
  <c r="CH96" i="24"/>
  <c r="CG96" i="24"/>
  <c r="CF96" i="24"/>
  <c r="CE96" i="24"/>
  <c r="CD96" i="24"/>
  <c r="CC96" i="24"/>
  <c r="CB96" i="24"/>
  <c r="CA96" i="24"/>
  <c r="BY96" i="24"/>
  <c r="BX96" i="24"/>
  <c r="BW96" i="24"/>
  <c r="BV96" i="24"/>
  <c r="BU96" i="24"/>
  <c r="BU97" i="24" s="1"/>
  <c r="BT96" i="24"/>
  <c r="BT97" i="24" s="1"/>
  <c r="BS96" i="24"/>
  <c r="BS97" i="24" s="1"/>
  <c r="BR96" i="24"/>
  <c r="BR97" i="24" s="1"/>
  <c r="BQ96" i="24"/>
  <c r="BQ97" i="24" s="1"/>
  <c r="BP96" i="24"/>
  <c r="BP97" i="24" s="1"/>
  <c r="CJ90" i="24"/>
  <c r="CI90" i="24"/>
  <c r="CH90" i="24"/>
  <c r="CG90" i="24"/>
  <c r="CF90" i="24"/>
  <c r="CE90" i="24"/>
  <c r="CD90" i="24"/>
  <c r="CC90" i="24"/>
  <c r="CB90" i="24"/>
  <c r="CA90" i="24"/>
  <c r="BY90" i="24"/>
  <c r="BX90" i="24"/>
  <c r="BW90" i="24"/>
  <c r="BV90" i="24"/>
  <c r="CJ89" i="24"/>
  <c r="CI89" i="24"/>
  <c r="CH89" i="24"/>
  <c r="CG89" i="24"/>
  <c r="CF89" i="24"/>
  <c r="CE89" i="24"/>
  <c r="CD89" i="24"/>
  <c r="CC89" i="24"/>
  <c r="CB89" i="24"/>
  <c r="CA89" i="24"/>
  <c r="BY89" i="24"/>
  <c r="BX89" i="24"/>
  <c r="BW89" i="24"/>
  <c r="BV89" i="24"/>
  <c r="BU89" i="24"/>
  <c r="BU90" i="24" s="1"/>
  <c r="BT89" i="24"/>
  <c r="BT90" i="24" s="1"/>
  <c r="BS89" i="24"/>
  <c r="BS90" i="24" s="1"/>
  <c r="BR89" i="24"/>
  <c r="BR90" i="24" s="1"/>
  <c r="BQ89" i="24"/>
  <c r="BQ90" i="24" s="1"/>
  <c r="BP89" i="24"/>
  <c r="BP90" i="24" s="1"/>
  <c r="CJ83" i="24"/>
  <c r="CI83" i="24"/>
  <c r="CH83" i="24"/>
  <c r="CG83" i="24"/>
  <c r="CF83" i="24"/>
  <c r="CE83" i="24"/>
  <c r="CD83" i="24"/>
  <c r="CC83" i="24"/>
  <c r="CB83" i="24"/>
  <c r="CA83" i="24"/>
  <c r="BY83" i="24"/>
  <c r="BX83" i="24"/>
  <c r="BW83" i="24"/>
  <c r="BV83" i="24"/>
  <c r="CJ82" i="24"/>
  <c r="CI82" i="24"/>
  <c r="CH82" i="24"/>
  <c r="CG82" i="24"/>
  <c r="CF82" i="24"/>
  <c r="CE82" i="24"/>
  <c r="CD82" i="24"/>
  <c r="CC82" i="24"/>
  <c r="CB82" i="24"/>
  <c r="CA82" i="24"/>
  <c r="BY82" i="24"/>
  <c r="BX82" i="24"/>
  <c r="BW82" i="24"/>
  <c r="BV82" i="24"/>
  <c r="BU82" i="24"/>
  <c r="BU83" i="24" s="1"/>
  <c r="BT82" i="24"/>
  <c r="BT83" i="24" s="1"/>
  <c r="BS82" i="24"/>
  <c r="BS83" i="24" s="1"/>
  <c r="BR82" i="24"/>
  <c r="BR83" i="24" s="1"/>
  <c r="BQ82" i="24"/>
  <c r="BQ83" i="24" s="1"/>
  <c r="BP82" i="24"/>
  <c r="BP83" i="24" s="1"/>
  <c r="CJ76" i="24"/>
  <c r="CI76" i="24"/>
  <c r="CH76" i="24"/>
  <c r="CG76" i="24"/>
  <c r="CF76" i="24"/>
  <c r="CE76" i="24"/>
  <c r="CD76" i="24"/>
  <c r="CC76" i="24"/>
  <c r="CB76" i="24"/>
  <c r="CA76" i="24"/>
  <c r="BY76" i="24"/>
  <c r="BX76" i="24"/>
  <c r="BW76" i="24"/>
  <c r="BV76" i="24"/>
  <c r="CJ75" i="24"/>
  <c r="CI75" i="24"/>
  <c r="CH75" i="24"/>
  <c r="CG75" i="24"/>
  <c r="CF75" i="24"/>
  <c r="CE75" i="24"/>
  <c r="CD75" i="24"/>
  <c r="CC75" i="24"/>
  <c r="CB75" i="24"/>
  <c r="CA75" i="24"/>
  <c r="BY75" i="24"/>
  <c r="BX75" i="24"/>
  <c r="BW75" i="24"/>
  <c r="BV75" i="24"/>
  <c r="BU75" i="24"/>
  <c r="BU76" i="24" s="1"/>
  <c r="BT75" i="24"/>
  <c r="BT76" i="24" s="1"/>
  <c r="BS75" i="24"/>
  <c r="BS76" i="24" s="1"/>
  <c r="BR75" i="24"/>
  <c r="BR76" i="24" s="1"/>
  <c r="BQ75" i="24"/>
  <c r="BQ76" i="24" s="1"/>
  <c r="BP75" i="24"/>
  <c r="BP76" i="24" s="1"/>
  <c r="CJ69" i="24"/>
  <c r="CI69" i="24"/>
  <c r="CH69" i="24"/>
  <c r="CG69" i="24"/>
  <c r="CF69" i="24"/>
  <c r="CE69" i="24"/>
  <c r="CD69" i="24"/>
  <c r="CC69" i="24"/>
  <c r="CB69" i="24"/>
  <c r="CA69" i="24"/>
  <c r="BY69" i="24"/>
  <c r="BX69" i="24"/>
  <c r="BW69" i="24"/>
  <c r="BV69" i="24"/>
  <c r="CJ68" i="24"/>
  <c r="CI68" i="24"/>
  <c r="CH68" i="24"/>
  <c r="CG68" i="24"/>
  <c r="CF68" i="24"/>
  <c r="CE68" i="24"/>
  <c r="CD68" i="24"/>
  <c r="CC68" i="24"/>
  <c r="CB68" i="24"/>
  <c r="CA68" i="24"/>
  <c r="BY68" i="24"/>
  <c r="BX68" i="24"/>
  <c r="BW68" i="24"/>
  <c r="BV68" i="24"/>
  <c r="BU68" i="24"/>
  <c r="BU69" i="24" s="1"/>
  <c r="BT68" i="24"/>
  <c r="BT69" i="24" s="1"/>
  <c r="BS68" i="24"/>
  <c r="BS69" i="24" s="1"/>
  <c r="BR68" i="24"/>
  <c r="BR69" i="24" s="1"/>
  <c r="BQ68" i="24"/>
  <c r="BQ69" i="24" s="1"/>
  <c r="BP68" i="24"/>
  <c r="BP69" i="24" s="1"/>
  <c r="CJ62" i="24"/>
  <c r="CI62" i="24"/>
  <c r="CH62" i="24"/>
  <c r="CG62" i="24"/>
  <c r="CF62" i="24"/>
  <c r="CE62" i="24"/>
  <c r="CD62" i="24"/>
  <c r="CC62" i="24"/>
  <c r="CB62" i="24"/>
  <c r="CA62" i="24"/>
  <c r="BY62" i="24"/>
  <c r="BX62" i="24"/>
  <c r="BW62" i="24"/>
  <c r="BV62" i="24"/>
  <c r="CJ61" i="24"/>
  <c r="CI61" i="24"/>
  <c r="CH61" i="24"/>
  <c r="CG61" i="24"/>
  <c r="CF61" i="24"/>
  <c r="CE61" i="24"/>
  <c r="CD61" i="24"/>
  <c r="CC61" i="24"/>
  <c r="CB61" i="24"/>
  <c r="CA61" i="24"/>
  <c r="BY61" i="24"/>
  <c r="BX61" i="24"/>
  <c r="BW61" i="24"/>
  <c r="BV61" i="24"/>
  <c r="BU61" i="24"/>
  <c r="BU62" i="24" s="1"/>
  <c r="BT61" i="24"/>
  <c r="BT62" i="24" s="1"/>
  <c r="BS61" i="24"/>
  <c r="BS62" i="24" s="1"/>
  <c r="BR61" i="24"/>
  <c r="BR62" i="24" s="1"/>
  <c r="BQ61" i="24"/>
  <c r="BQ62" i="24" s="1"/>
  <c r="BP61" i="24"/>
  <c r="BP62" i="24" s="1"/>
  <c r="CJ55" i="24"/>
  <c r="CI55" i="24"/>
  <c r="CH55" i="24"/>
  <c r="CG55" i="24"/>
  <c r="CF55" i="24"/>
  <c r="CE55" i="24"/>
  <c r="CD55" i="24"/>
  <c r="CC55" i="24"/>
  <c r="CB55" i="24"/>
  <c r="CA55" i="24"/>
  <c r="BY55" i="24"/>
  <c r="BX55" i="24"/>
  <c r="BW55" i="24"/>
  <c r="BV55" i="24"/>
  <c r="CJ54" i="24"/>
  <c r="CI54" i="24"/>
  <c r="CH54" i="24"/>
  <c r="CG54" i="24"/>
  <c r="CF54" i="24"/>
  <c r="CE54" i="24"/>
  <c r="CD54" i="24"/>
  <c r="CC54" i="24"/>
  <c r="CB54" i="24"/>
  <c r="CA54" i="24"/>
  <c r="BY54" i="24"/>
  <c r="BX54" i="24"/>
  <c r="BW54" i="24"/>
  <c r="BV54" i="24"/>
  <c r="BU54" i="24"/>
  <c r="BU55" i="24" s="1"/>
  <c r="BT54" i="24"/>
  <c r="BT55" i="24" s="1"/>
  <c r="BS54" i="24"/>
  <c r="BS55" i="24" s="1"/>
  <c r="BR54" i="24"/>
  <c r="BR55" i="24" s="1"/>
  <c r="BQ54" i="24"/>
  <c r="BQ55" i="24" s="1"/>
  <c r="BP54" i="24"/>
  <c r="BP55" i="24" s="1"/>
  <c r="CJ48" i="24"/>
  <c r="CI48" i="24"/>
  <c r="CH48" i="24"/>
  <c r="CG48" i="24"/>
  <c r="CF48" i="24"/>
  <c r="CE48" i="24"/>
  <c r="CD48" i="24"/>
  <c r="CC48" i="24"/>
  <c r="CB48" i="24"/>
  <c r="CA48" i="24"/>
  <c r="BY48" i="24"/>
  <c r="BX48" i="24"/>
  <c r="BW48" i="24"/>
  <c r="BV48" i="24"/>
  <c r="BS48" i="24"/>
  <c r="CJ47" i="24"/>
  <c r="CI47" i="24"/>
  <c r="CH47" i="24"/>
  <c r="CG47" i="24"/>
  <c r="CF47" i="24"/>
  <c r="CE47" i="24"/>
  <c r="CD47" i="24"/>
  <c r="CC47" i="24"/>
  <c r="CB47" i="24"/>
  <c r="CA47" i="24"/>
  <c r="BY47" i="24"/>
  <c r="BX47" i="24"/>
  <c r="BW47" i="24"/>
  <c r="BV47" i="24"/>
  <c r="BU47" i="24"/>
  <c r="BU48" i="24" s="1"/>
  <c r="BT47" i="24"/>
  <c r="BT48" i="24" s="1"/>
  <c r="BS47" i="24"/>
  <c r="BR47" i="24"/>
  <c r="BR48" i="24" s="1"/>
  <c r="BQ47" i="24"/>
  <c r="BQ48" i="24" s="1"/>
  <c r="BP47" i="24"/>
  <c r="BP48" i="24" s="1"/>
  <c r="CJ39" i="24"/>
  <c r="CI39" i="24"/>
  <c r="CH39" i="24"/>
  <c r="CG39" i="24"/>
  <c r="CF39" i="24"/>
  <c r="CE39" i="24"/>
  <c r="CD39" i="24"/>
  <c r="CC39" i="24"/>
  <c r="CB39" i="24"/>
  <c r="CA39" i="24"/>
  <c r="CJ38" i="24"/>
  <c r="CI38" i="24"/>
  <c r="CH38" i="24"/>
  <c r="CG38" i="24"/>
  <c r="CF38" i="24"/>
  <c r="CE38" i="24"/>
  <c r="CD38" i="24"/>
  <c r="CC38" i="24"/>
  <c r="CB38" i="24"/>
  <c r="CA38" i="24"/>
  <c r="BY39" i="24"/>
  <c r="BX39" i="24"/>
  <c r="BW39" i="24"/>
  <c r="BV39" i="24"/>
  <c r="BY38" i="24"/>
  <c r="BX38" i="24"/>
  <c r="BW38" i="24"/>
  <c r="BV38" i="24"/>
  <c r="BU38" i="24"/>
  <c r="BU39" i="24" s="1"/>
  <c r="BT38" i="24"/>
  <c r="BT39" i="24" s="1"/>
  <c r="BS38" i="24"/>
  <c r="BS39" i="24" s="1"/>
  <c r="BR38" i="24"/>
  <c r="BR39" i="24" s="1"/>
  <c r="BQ38" i="24"/>
  <c r="BQ39" i="24" s="1"/>
  <c r="BP38" i="24"/>
  <c r="BP39" i="24" s="1"/>
  <c r="CJ98" i="36"/>
  <c r="CI98" i="36"/>
  <c r="CH98" i="36"/>
  <c r="CG98" i="36"/>
  <c r="CF98" i="36"/>
  <c r="CE98" i="36"/>
  <c r="CD98" i="36"/>
  <c r="CC98" i="36"/>
  <c r="CB98" i="36"/>
  <c r="CA98" i="36"/>
  <c r="BY98" i="36"/>
  <c r="BX98" i="36"/>
  <c r="BW98" i="36"/>
  <c r="BV98" i="36"/>
  <c r="CJ97" i="36"/>
  <c r="CI97" i="36"/>
  <c r="CH97" i="36"/>
  <c r="CG97" i="36"/>
  <c r="CF97" i="36"/>
  <c r="CE97" i="36"/>
  <c r="CD97" i="36"/>
  <c r="CC97" i="36"/>
  <c r="CB97" i="36"/>
  <c r="CA97" i="36"/>
  <c r="BY97" i="36"/>
  <c r="BX97" i="36"/>
  <c r="BW97" i="36"/>
  <c r="BV97" i="36"/>
  <c r="BU97" i="36"/>
  <c r="BU98" i="36" s="1"/>
  <c r="BT97" i="36"/>
  <c r="BT98" i="36" s="1"/>
  <c r="BS97" i="36"/>
  <c r="BS98" i="36" s="1"/>
  <c r="BR97" i="36"/>
  <c r="BR98" i="36" s="1"/>
  <c r="CJ91" i="36"/>
  <c r="CI91" i="36"/>
  <c r="CH91" i="36"/>
  <c r="CG91" i="36"/>
  <c r="CF91" i="36"/>
  <c r="CE91" i="36"/>
  <c r="CD91" i="36"/>
  <c r="CC91" i="36"/>
  <c r="CB91" i="36"/>
  <c r="CA91" i="36"/>
  <c r="BY91" i="36"/>
  <c r="BX91" i="36"/>
  <c r="BW91" i="36"/>
  <c r="BV91" i="36"/>
  <c r="CJ90" i="36"/>
  <c r="CI90" i="36"/>
  <c r="CH90" i="36"/>
  <c r="CG90" i="36"/>
  <c r="CF90" i="36"/>
  <c r="CE90" i="36"/>
  <c r="CD90" i="36"/>
  <c r="CC90" i="36"/>
  <c r="CB90" i="36"/>
  <c r="CA90" i="36"/>
  <c r="BY90" i="36"/>
  <c r="BX90" i="36"/>
  <c r="BW90" i="36"/>
  <c r="BV90" i="36"/>
  <c r="BU90" i="36"/>
  <c r="BU91" i="36" s="1"/>
  <c r="BT90" i="36"/>
  <c r="BT91" i="36" s="1"/>
  <c r="BS90" i="36"/>
  <c r="BS91" i="36" s="1"/>
  <c r="BR90" i="36"/>
  <c r="BR91" i="36" s="1"/>
  <c r="CJ84" i="36"/>
  <c r="CI84" i="36"/>
  <c r="CH84" i="36"/>
  <c r="CG84" i="36"/>
  <c r="CF84" i="36"/>
  <c r="CE84" i="36"/>
  <c r="CD84" i="36"/>
  <c r="CC84" i="36"/>
  <c r="CB84" i="36"/>
  <c r="CA84" i="36"/>
  <c r="BY84" i="36"/>
  <c r="BX84" i="36"/>
  <c r="BW84" i="36"/>
  <c r="BV84" i="36"/>
  <c r="CJ83" i="36"/>
  <c r="CI83" i="36"/>
  <c r="CH83" i="36"/>
  <c r="CG83" i="36"/>
  <c r="CF83" i="36"/>
  <c r="CE83" i="36"/>
  <c r="CD83" i="36"/>
  <c r="CC83" i="36"/>
  <c r="CB83" i="36"/>
  <c r="CA83" i="36"/>
  <c r="BY83" i="36"/>
  <c r="BX83" i="36"/>
  <c r="BW83" i="36"/>
  <c r="BV83" i="36"/>
  <c r="BU83" i="36"/>
  <c r="BU84" i="36" s="1"/>
  <c r="BT83" i="36"/>
  <c r="BT84" i="36" s="1"/>
  <c r="BS83" i="36"/>
  <c r="BS84" i="36" s="1"/>
  <c r="BR83" i="36"/>
  <c r="BR84" i="36" s="1"/>
  <c r="CJ77" i="36"/>
  <c r="CI77" i="36"/>
  <c r="CH77" i="36"/>
  <c r="CG77" i="36"/>
  <c r="CF77" i="36"/>
  <c r="CE77" i="36"/>
  <c r="CD77" i="36"/>
  <c r="CC77" i="36"/>
  <c r="CB77" i="36"/>
  <c r="CA77" i="36"/>
  <c r="BY77" i="36"/>
  <c r="BX77" i="36"/>
  <c r="BW77" i="36"/>
  <c r="BV77" i="36"/>
  <c r="CJ76" i="36"/>
  <c r="CI76" i="36"/>
  <c r="CH76" i="36"/>
  <c r="CG76" i="36"/>
  <c r="CF76" i="36"/>
  <c r="CE76" i="36"/>
  <c r="CD76" i="36"/>
  <c r="CC76" i="36"/>
  <c r="CB76" i="36"/>
  <c r="CA76" i="36"/>
  <c r="BY76" i="36"/>
  <c r="BX76" i="36"/>
  <c r="BW76" i="36"/>
  <c r="BV76" i="36"/>
  <c r="BU76" i="36"/>
  <c r="BU77" i="36" s="1"/>
  <c r="BT76" i="36"/>
  <c r="BT77" i="36" s="1"/>
  <c r="BS76" i="36"/>
  <c r="BS77" i="36" s="1"/>
  <c r="BR76" i="36"/>
  <c r="BR77" i="36" s="1"/>
  <c r="CJ70" i="36"/>
  <c r="CI70" i="36"/>
  <c r="CH70" i="36"/>
  <c r="CG70" i="36"/>
  <c r="CF70" i="36"/>
  <c r="CE70" i="36"/>
  <c r="CD70" i="36"/>
  <c r="CC70" i="36"/>
  <c r="CB70" i="36"/>
  <c r="CA70" i="36"/>
  <c r="BY70" i="36"/>
  <c r="BX70" i="36"/>
  <c r="BW70" i="36"/>
  <c r="BV70" i="36"/>
  <c r="CJ69" i="36"/>
  <c r="CI69" i="36"/>
  <c r="CH69" i="36"/>
  <c r="CG69" i="36"/>
  <c r="CF69" i="36"/>
  <c r="CE69" i="36"/>
  <c r="CD69" i="36"/>
  <c r="CC69" i="36"/>
  <c r="CB69" i="36"/>
  <c r="CA69" i="36"/>
  <c r="BY69" i="36"/>
  <c r="BX69" i="36"/>
  <c r="BW69" i="36"/>
  <c r="BV69" i="36"/>
  <c r="BU69" i="36"/>
  <c r="BU70" i="36" s="1"/>
  <c r="BT69" i="36"/>
  <c r="BT70" i="36" s="1"/>
  <c r="BS69" i="36"/>
  <c r="BS70" i="36" s="1"/>
  <c r="BR69" i="36"/>
  <c r="BR70" i="36" s="1"/>
  <c r="CJ63" i="36"/>
  <c r="CI63" i="36"/>
  <c r="CH63" i="36"/>
  <c r="CG63" i="36"/>
  <c r="CF63" i="36"/>
  <c r="CE63" i="36"/>
  <c r="CD63" i="36"/>
  <c r="CC63" i="36"/>
  <c r="CB63" i="36"/>
  <c r="CA63" i="36"/>
  <c r="BY63" i="36"/>
  <c r="BX63" i="36"/>
  <c r="BW63" i="36"/>
  <c r="BV63" i="36"/>
  <c r="BU63" i="36"/>
  <c r="CJ62" i="36"/>
  <c r="CI62" i="36"/>
  <c r="CH62" i="36"/>
  <c r="CG62" i="36"/>
  <c r="CF62" i="36"/>
  <c r="CE62" i="36"/>
  <c r="CD62" i="36"/>
  <c r="CC62" i="36"/>
  <c r="CB62" i="36"/>
  <c r="CA62" i="36"/>
  <c r="BY62" i="36"/>
  <c r="BX62" i="36"/>
  <c r="BW62" i="36"/>
  <c r="BV62" i="36"/>
  <c r="BU62" i="36"/>
  <c r="BT62" i="36"/>
  <c r="BT63" i="36" s="1"/>
  <c r="BS62" i="36"/>
  <c r="BS63" i="36" s="1"/>
  <c r="BR62" i="36"/>
  <c r="BR63" i="36" s="1"/>
  <c r="CJ56" i="36"/>
  <c r="CI56" i="36"/>
  <c r="CH56" i="36"/>
  <c r="CG56" i="36"/>
  <c r="CF56" i="36"/>
  <c r="CE56" i="36"/>
  <c r="CD56" i="36"/>
  <c r="CC56" i="36"/>
  <c r="CB56" i="36"/>
  <c r="CA56" i="36"/>
  <c r="BY56" i="36"/>
  <c r="BX56" i="36"/>
  <c r="BW56" i="36"/>
  <c r="BV56" i="36"/>
  <c r="CJ55" i="36"/>
  <c r="CI55" i="36"/>
  <c r="CH55" i="36"/>
  <c r="CG55" i="36"/>
  <c r="CF55" i="36"/>
  <c r="CE55" i="36"/>
  <c r="CD55" i="36"/>
  <c r="CC55" i="36"/>
  <c r="CB55" i="36"/>
  <c r="CA55" i="36"/>
  <c r="BY55" i="36"/>
  <c r="BX55" i="36"/>
  <c r="BW55" i="36"/>
  <c r="BV55" i="36"/>
  <c r="BU55" i="36"/>
  <c r="BU56" i="36" s="1"/>
  <c r="BT55" i="36"/>
  <c r="BT56" i="36" s="1"/>
  <c r="BS55" i="36"/>
  <c r="BS56" i="36" s="1"/>
  <c r="BR55" i="36"/>
  <c r="BR56" i="36" s="1"/>
  <c r="CJ49" i="36"/>
  <c r="CI49" i="36"/>
  <c r="CH49" i="36"/>
  <c r="CG49" i="36"/>
  <c r="CF49" i="36"/>
  <c r="CE49" i="36"/>
  <c r="CD49" i="36"/>
  <c r="CC49" i="36"/>
  <c r="CB49" i="36"/>
  <c r="CA49" i="36"/>
  <c r="BY49" i="36"/>
  <c r="BX49" i="36"/>
  <c r="BW49" i="36"/>
  <c r="BV49" i="36"/>
  <c r="CJ48" i="36"/>
  <c r="CI48" i="36"/>
  <c r="CH48" i="36"/>
  <c r="CG48" i="36"/>
  <c r="CF48" i="36"/>
  <c r="CE48" i="36"/>
  <c r="CD48" i="36"/>
  <c r="CC48" i="36"/>
  <c r="CB48" i="36"/>
  <c r="CA48" i="36"/>
  <c r="BY48" i="36"/>
  <c r="BX48" i="36"/>
  <c r="BW48" i="36"/>
  <c r="BV48" i="36"/>
  <c r="BU48" i="36"/>
  <c r="BU49" i="36" s="1"/>
  <c r="BT48" i="36"/>
  <c r="BT49" i="36" s="1"/>
  <c r="BS48" i="36"/>
  <c r="BS49" i="36" s="1"/>
  <c r="BR48" i="36"/>
  <c r="BR49" i="36" s="1"/>
  <c r="CJ42" i="36"/>
  <c r="CI42" i="36"/>
  <c r="CH42" i="36"/>
  <c r="CG42" i="36"/>
  <c r="CF42" i="36"/>
  <c r="CE42" i="36"/>
  <c r="CD42" i="36"/>
  <c r="CC42" i="36"/>
  <c r="CB42" i="36"/>
  <c r="CA42" i="36"/>
  <c r="BY42" i="36"/>
  <c r="BX42" i="36"/>
  <c r="BW42" i="36"/>
  <c r="BV42" i="36"/>
  <c r="CJ41" i="36"/>
  <c r="CI41" i="36"/>
  <c r="CH41" i="36"/>
  <c r="CG41" i="36"/>
  <c r="CF41" i="36"/>
  <c r="CE41" i="36"/>
  <c r="CD41" i="36"/>
  <c r="CC41" i="36"/>
  <c r="CB41" i="36"/>
  <c r="CA41" i="36"/>
  <c r="BY41" i="36"/>
  <c r="BX41" i="36"/>
  <c r="BW41" i="36"/>
  <c r="BV41" i="36"/>
  <c r="BU41" i="36"/>
  <c r="BU42" i="36" s="1"/>
  <c r="BT41" i="36"/>
  <c r="BT42" i="36" s="1"/>
  <c r="BS41" i="36"/>
  <c r="BS42" i="36" s="1"/>
  <c r="BR41" i="36"/>
  <c r="BR42" i="36" s="1"/>
  <c r="CJ35" i="36"/>
  <c r="CI35" i="36"/>
  <c r="CH35" i="36"/>
  <c r="CG35" i="36"/>
  <c r="CF35" i="36"/>
  <c r="CE35" i="36"/>
  <c r="CD35" i="36"/>
  <c r="CC35" i="36"/>
  <c r="CB35" i="36"/>
  <c r="CA35" i="36"/>
  <c r="BY35" i="36"/>
  <c r="BX35" i="36"/>
  <c r="BW35" i="36"/>
  <c r="BV35" i="36"/>
  <c r="CJ34" i="36"/>
  <c r="CI34" i="36"/>
  <c r="CH34" i="36"/>
  <c r="CG34" i="36"/>
  <c r="CF34" i="36"/>
  <c r="CE34" i="36"/>
  <c r="CD34" i="36"/>
  <c r="CC34" i="36"/>
  <c r="CB34" i="36"/>
  <c r="CA34" i="36"/>
  <c r="BY34" i="36"/>
  <c r="BX34" i="36"/>
  <c r="BW34" i="36"/>
  <c r="BV34" i="36"/>
  <c r="BU34" i="36"/>
  <c r="BU35" i="36" s="1"/>
  <c r="BT34" i="36"/>
  <c r="BT35" i="36" s="1"/>
  <c r="BS34" i="36"/>
  <c r="BS35" i="36" s="1"/>
  <c r="BR34" i="36"/>
  <c r="BR35" i="36" s="1"/>
  <c r="CJ28" i="36"/>
  <c r="CI28" i="36"/>
  <c r="CH28" i="36"/>
  <c r="CG28" i="36"/>
  <c r="CF28" i="36"/>
  <c r="CE28" i="36"/>
  <c r="CD28" i="36"/>
  <c r="CC28" i="36"/>
  <c r="CB28" i="36"/>
  <c r="CA28" i="36"/>
  <c r="BY28" i="36"/>
  <c r="BX28" i="36"/>
  <c r="BW28" i="36"/>
  <c r="BV28" i="36"/>
  <c r="CJ27" i="36"/>
  <c r="CI27" i="36"/>
  <c r="CH27" i="36"/>
  <c r="CG27" i="36"/>
  <c r="CF27" i="36"/>
  <c r="CE27" i="36"/>
  <c r="CD27" i="36"/>
  <c r="CC27" i="36"/>
  <c r="CB27" i="36"/>
  <c r="CA27" i="36"/>
  <c r="BY27" i="36"/>
  <c r="BX27" i="36"/>
  <c r="BW27" i="36"/>
  <c r="BV27" i="36"/>
  <c r="BU27" i="36"/>
  <c r="BU28" i="36" s="1"/>
  <c r="BT27" i="36"/>
  <c r="BT28" i="36" s="1"/>
  <c r="BS27" i="36"/>
  <c r="BS28" i="36" s="1"/>
  <c r="BR27" i="36"/>
  <c r="BR28" i="36" s="1"/>
  <c r="CJ21" i="36"/>
  <c r="CI21" i="36"/>
  <c r="CH21" i="36"/>
  <c r="CG21" i="36"/>
  <c r="CF21" i="36"/>
  <c r="CE21" i="36"/>
  <c r="CD21" i="36"/>
  <c r="CC21" i="36"/>
  <c r="CB21" i="36"/>
  <c r="CA21" i="36"/>
  <c r="BY21" i="36"/>
  <c r="BX21" i="36"/>
  <c r="BW21" i="36"/>
  <c r="BV21" i="36"/>
  <c r="BU21" i="36"/>
  <c r="CJ20" i="36"/>
  <c r="CI20" i="36"/>
  <c r="CH20" i="36"/>
  <c r="CG20" i="36"/>
  <c r="CF20" i="36"/>
  <c r="CE20" i="36"/>
  <c r="CD20" i="36"/>
  <c r="CC20" i="36"/>
  <c r="CB20" i="36"/>
  <c r="CA20" i="36"/>
  <c r="BY20" i="36"/>
  <c r="BX20" i="36"/>
  <c r="BW20" i="36"/>
  <c r="BV20" i="36"/>
  <c r="BU20" i="36"/>
  <c r="BT20" i="36"/>
  <c r="BT21" i="36" s="1"/>
  <c r="BS20" i="36"/>
  <c r="BS21" i="36" s="1"/>
  <c r="BR20" i="36"/>
  <c r="BR21" i="36" s="1"/>
  <c r="CJ14" i="36"/>
  <c r="CI14" i="36"/>
  <c r="CH14" i="36"/>
  <c r="CG14" i="36"/>
  <c r="CF14" i="36"/>
  <c r="CE14" i="36"/>
  <c r="CD14" i="36"/>
  <c r="CC14" i="36"/>
  <c r="CB14" i="36"/>
  <c r="CA14" i="36"/>
  <c r="CJ13" i="36"/>
  <c r="CI13" i="36"/>
  <c r="CH13" i="36"/>
  <c r="CG13" i="36"/>
  <c r="CF13" i="36"/>
  <c r="CE13" i="36"/>
  <c r="CD13" i="36"/>
  <c r="CC13" i="36"/>
  <c r="CB13" i="36"/>
  <c r="CA13" i="36"/>
  <c r="BY14" i="36"/>
  <c r="BX14" i="36"/>
  <c r="BW14" i="36"/>
  <c r="BV14" i="36"/>
  <c r="BY13" i="36"/>
  <c r="BX13" i="36"/>
  <c r="BW13" i="36"/>
  <c r="BV13" i="36"/>
  <c r="BU13" i="36"/>
  <c r="BU14" i="36" s="1"/>
  <c r="BT13" i="36"/>
  <c r="BT14" i="36" s="1"/>
  <c r="BS13" i="36"/>
  <c r="BS14" i="36" s="1"/>
  <c r="BR13" i="36"/>
  <c r="BR14" i="36" s="1"/>
  <c r="CJ115" i="35"/>
  <c r="CI115" i="35"/>
  <c r="CH115" i="35"/>
  <c r="CG115" i="35"/>
  <c r="CF115" i="35"/>
  <c r="CE115" i="35"/>
  <c r="CD115" i="35"/>
  <c r="CC115" i="35"/>
  <c r="CB115" i="35"/>
  <c r="CA115" i="35"/>
  <c r="CJ114" i="35"/>
  <c r="CI114" i="35"/>
  <c r="CH114" i="35"/>
  <c r="CG114" i="35"/>
  <c r="CF114" i="35"/>
  <c r="CE114" i="35"/>
  <c r="CD114" i="35"/>
  <c r="CC114" i="35"/>
  <c r="CB114" i="35"/>
  <c r="CA114" i="35"/>
  <c r="BY115" i="35"/>
  <c r="BX115" i="35"/>
  <c r="BW115" i="35"/>
  <c r="BV115" i="35"/>
  <c r="BY114" i="35"/>
  <c r="BX114" i="35"/>
  <c r="BW114" i="35"/>
  <c r="BV114" i="35"/>
  <c r="BU114" i="35"/>
  <c r="BU115" i="35" s="1"/>
  <c r="CJ104" i="35"/>
  <c r="CI104" i="35"/>
  <c r="CH104" i="35"/>
  <c r="CG104" i="35"/>
  <c r="CF104" i="35"/>
  <c r="CE104" i="35"/>
  <c r="CD104" i="35"/>
  <c r="CC104" i="35"/>
  <c r="CB104" i="35"/>
  <c r="CA104" i="35"/>
  <c r="CJ103" i="35"/>
  <c r="CI103" i="35"/>
  <c r="CH103" i="35"/>
  <c r="CG103" i="35"/>
  <c r="CF103" i="35"/>
  <c r="CE103" i="35"/>
  <c r="CD103" i="35"/>
  <c r="CC103" i="35"/>
  <c r="CB103" i="35"/>
  <c r="CA103" i="35"/>
  <c r="BY104" i="35"/>
  <c r="BX104" i="35"/>
  <c r="BW104" i="35"/>
  <c r="BV104" i="35"/>
  <c r="BP104" i="35"/>
  <c r="BY103" i="35"/>
  <c r="BX103" i="35"/>
  <c r="BW103" i="35"/>
  <c r="BV103" i="35"/>
  <c r="BU103" i="35"/>
  <c r="BU104" i="35" s="1"/>
  <c r="BT103" i="35"/>
  <c r="BT104" i="35" s="1"/>
  <c r="BS103" i="35"/>
  <c r="BS104" i="35" s="1"/>
  <c r="BR103" i="35"/>
  <c r="BR104" i="35" s="1"/>
  <c r="BP103" i="35"/>
  <c r="CJ97" i="35"/>
  <c r="CI97" i="35"/>
  <c r="CH97" i="35"/>
  <c r="CG97" i="35"/>
  <c r="CF97" i="35"/>
  <c r="CE97" i="35"/>
  <c r="CD97" i="35"/>
  <c r="CC97" i="35"/>
  <c r="CB97" i="35"/>
  <c r="CA97" i="35"/>
  <c r="CJ96" i="35"/>
  <c r="CI96" i="35"/>
  <c r="CH96" i="35"/>
  <c r="CG96" i="35"/>
  <c r="CF96" i="35"/>
  <c r="CE96" i="35"/>
  <c r="CD96" i="35"/>
  <c r="CC96" i="35"/>
  <c r="CB96" i="35"/>
  <c r="CA96" i="35"/>
  <c r="CJ112" i="35"/>
  <c r="CI112" i="35"/>
  <c r="CH112" i="35"/>
  <c r="CG112" i="35"/>
  <c r="CF112" i="35"/>
  <c r="CE112" i="35"/>
  <c r="CD112" i="35"/>
  <c r="CB112" i="35"/>
  <c r="CA112" i="35"/>
  <c r="BY97" i="35"/>
  <c r="BX97" i="35"/>
  <c r="BW97" i="35"/>
  <c r="BV97" i="35"/>
  <c r="BY96" i="35"/>
  <c r="BX96" i="35"/>
  <c r="BW96" i="35"/>
  <c r="BV96" i="35"/>
  <c r="BU96" i="35"/>
  <c r="BU97" i="35" s="1"/>
  <c r="BT96" i="35"/>
  <c r="BT97" i="35" s="1"/>
  <c r="BS96" i="35"/>
  <c r="BS97" i="35" s="1"/>
  <c r="BR96" i="35"/>
  <c r="BR97" i="35" s="1"/>
  <c r="BY112" i="35"/>
  <c r="BX112" i="35"/>
  <c r="BW112" i="35"/>
  <c r="BV112" i="35"/>
  <c r="BU112" i="35"/>
  <c r="BT112" i="35"/>
  <c r="BT114" i="35" s="1"/>
  <c r="BT115" i="35" s="1"/>
  <c r="BS112" i="35"/>
  <c r="BS114" i="35" s="1"/>
  <c r="BS115" i="35" s="1"/>
  <c r="BR112" i="35"/>
  <c r="BR114" i="35" s="1"/>
  <c r="BR115" i="35" s="1"/>
  <c r="BQ112" i="35"/>
  <c r="BQ114" i="35" s="1"/>
  <c r="BQ115" i="35" s="1"/>
  <c r="BP112" i="35"/>
  <c r="BP114" i="35" s="1"/>
  <c r="BP115" i="35" s="1"/>
  <c r="CJ111" i="1"/>
  <c r="CI111" i="1"/>
  <c r="CH111" i="1"/>
  <c r="CG111" i="1"/>
  <c r="CF111" i="1"/>
  <c r="CE111" i="1"/>
  <c r="CD111" i="1"/>
  <c r="CC111" i="1"/>
  <c r="CB111" i="1"/>
  <c r="CA111" i="1"/>
  <c r="CJ110" i="1"/>
  <c r="CI110" i="1"/>
  <c r="CH110" i="1"/>
  <c r="CG110" i="1"/>
  <c r="CF110" i="1"/>
  <c r="CE110" i="1"/>
  <c r="CD110" i="1"/>
  <c r="CC110" i="1"/>
  <c r="CB110" i="1"/>
  <c r="CA110" i="1"/>
  <c r="CJ108" i="1"/>
  <c r="CI108" i="1"/>
  <c r="CH108" i="1"/>
  <c r="CG108" i="1"/>
  <c r="CF108" i="1"/>
  <c r="CE108" i="1"/>
  <c r="CD108" i="1"/>
  <c r="CC108" i="1"/>
  <c r="CB108" i="1"/>
  <c r="CA108" i="1"/>
  <c r="BY111" i="1"/>
  <c r="BX111" i="1"/>
  <c r="BW111" i="1"/>
  <c r="BV111" i="1"/>
  <c r="BU111" i="1"/>
  <c r="BY110" i="1"/>
  <c r="BX110" i="1"/>
  <c r="BW110" i="1"/>
  <c r="BV110" i="1"/>
  <c r="BU110" i="1"/>
  <c r="BY108" i="1"/>
  <c r="BX108" i="1"/>
  <c r="BW108" i="1"/>
  <c r="BV108" i="1"/>
  <c r="BU108" i="1"/>
  <c r="BT108" i="1"/>
  <c r="BT110" i="1" s="1"/>
  <c r="BT111" i="1" s="1"/>
  <c r="BS108" i="1"/>
  <c r="BS110" i="1" s="1"/>
  <c r="BS111" i="1" s="1"/>
  <c r="BR108" i="1"/>
  <c r="BR110" i="1" s="1"/>
  <c r="BR111" i="1" s="1"/>
  <c r="BQ108" i="1"/>
  <c r="BQ110" i="1" s="1"/>
  <c r="BQ111" i="1" s="1"/>
  <c r="BP108" i="1"/>
  <c r="BP110" i="1" s="1"/>
  <c r="BP111" i="1" s="1"/>
  <c r="CC112" i="35" l="1"/>
  <c r="AY102" i="35"/>
  <c r="AZ102" i="35"/>
  <c r="BA102" i="35"/>
  <c r="AY96" i="36"/>
  <c r="AZ96" i="36"/>
  <c r="BA96" i="36"/>
  <c r="AY89" i="36"/>
  <c r="AZ89" i="36"/>
  <c r="BA89" i="36"/>
  <c r="AY82" i="36"/>
  <c r="AZ82" i="36"/>
  <c r="BA82" i="36"/>
  <c r="AY75" i="36"/>
  <c r="AZ75" i="36"/>
  <c r="BA75" i="36"/>
  <c r="AY68" i="36"/>
  <c r="AZ68" i="36"/>
  <c r="BA68" i="36"/>
  <c r="AY61" i="36"/>
  <c r="AZ61" i="36"/>
  <c r="BA61" i="36"/>
  <c r="AY54" i="36"/>
  <c r="AZ54" i="36"/>
  <c r="BA54" i="36"/>
  <c r="AY47" i="36"/>
  <c r="AZ47" i="36"/>
  <c r="BA47" i="36"/>
  <c r="AY40" i="36"/>
  <c r="AZ40" i="36"/>
  <c r="BA40" i="36"/>
  <c r="AY33" i="36"/>
  <c r="AZ33" i="36"/>
  <c r="BA33" i="36"/>
  <c r="AY26" i="36"/>
  <c r="AZ26" i="36"/>
  <c r="BA26" i="36"/>
  <c r="AY19" i="36"/>
  <c r="AZ19" i="36"/>
  <c r="BA19" i="36"/>
  <c r="AY12" i="36"/>
  <c r="AZ12" i="36"/>
  <c r="BA12" i="36"/>
  <c r="BA103" i="32"/>
  <c r="AZ103" i="32"/>
  <c r="AY103" i="32"/>
  <c r="AH9" i="32"/>
  <c r="AH16" i="32"/>
  <c r="AH23" i="32"/>
  <c r="AH30" i="32"/>
  <c r="AH37" i="32"/>
  <c r="AH44" i="32"/>
  <c r="AH51" i="32"/>
  <c r="AH58" i="32"/>
  <c r="AH65" i="32"/>
  <c r="AH72" i="32"/>
  <c r="AH79" i="32"/>
  <c r="AH86" i="32"/>
  <c r="AH93" i="32"/>
  <c r="AH100" i="32"/>
  <c r="AZ113" i="35" l="1"/>
  <c r="AY113" i="35"/>
  <c r="BA113" i="35"/>
  <c r="AT172" i="17"/>
  <c r="AU172" i="17"/>
  <c r="AV172" i="17"/>
  <c r="AY109" i="1"/>
  <c r="AZ109" i="1"/>
  <c r="BA109" i="1"/>
  <c r="R15" i="37" l="1"/>
  <c r="Q15" i="37"/>
  <c r="A36" i="22" l="1"/>
  <c r="AX102" i="35" l="1"/>
  <c r="AW102" i="35"/>
  <c r="AV102" i="35"/>
  <c r="AS172" i="17"/>
  <c r="AR172" i="17"/>
  <c r="AQ172" i="17"/>
  <c r="AR171" i="17"/>
  <c r="AX96" i="36"/>
  <c r="AW96" i="36"/>
  <c r="AV96" i="36"/>
  <c r="AX89" i="36"/>
  <c r="AW89" i="36"/>
  <c r="AV89" i="36"/>
  <c r="AX82" i="36"/>
  <c r="AW82" i="36"/>
  <c r="AV82" i="36"/>
  <c r="AX75" i="36"/>
  <c r="AW75" i="36"/>
  <c r="AV75" i="36"/>
  <c r="AX68" i="36"/>
  <c r="AW68" i="36"/>
  <c r="AV68" i="36"/>
  <c r="AX61" i="36"/>
  <c r="AW61" i="36"/>
  <c r="AV61" i="36"/>
  <c r="AX54" i="36"/>
  <c r="AW54" i="36"/>
  <c r="AV54" i="36"/>
  <c r="AX47" i="36"/>
  <c r="AW47" i="36"/>
  <c r="AV47" i="36"/>
  <c r="AX40" i="36"/>
  <c r="AW40" i="36"/>
  <c r="AV40" i="36"/>
  <c r="AX33" i="36"/>
  <c r="AW33" i="36"/>
  <c r="AV33" i="36"/>
  <c r="AX26" i="36"/>
  <c r="AW26" i="36"/>
  <c r="AV26" i="36"/>
  <c r="AX19" i="36"/>
  <c r="AW19" i="36"/>
  <c r="AV19" i="36"/>
  <c r="AX12" i="36"/>
  <c r="AW12" i="36"/>
  <c r="AV12" i="36"/>
  <c r="AX103" i="32"/>
  <c r="AW103" i="32"/>
  <c r="AV103" i="32"/>
  <c r="AW113" i="35" l="1"/>
  <c r="AV113" i="35"/>
  <c r="AX113" i="35"/>
  <c r="AX109" i="1"/>
  <c r="AW109" i="1"/>
  <c r="AV109" i="1"/>
  <c r="AP172" i="17" l="1"/>
  <c r="AU102" i="35"/>
  <c r="AR102" i="35"/>
  <c r="AU96" i="36"/>
  <c r="AU89" i="36"/>
  <c r="AU82" i="36"/>
  <c r="AU75" i="36"/>
  <c r="AU68" i="36"/>
  <c r="AU61" i="36"/>
  <c r="AU54" i="36"/>
  <c r="AU47" i="36"/>
  <c r="AU40" i="36"/>
  <c r="AU33" i="36"/>
  <c r="AU26" i="36"/>
  <c r="AU19" i="36"/>
  <c r="AU12" i="36"/>
  <c r="AU103" i="32"/>
  <c r="AU109" i="1"/>
  <c r="AT109" i="1"/>
  <c r="AU113" i="35" l="1"/>
  <c r="AT82" i="36"/>
  <c r="AR82" i="36"/>
  <c r="AQ82" i="36"/>
  <c r="AP82" i="36"/>
  <c r="AO82" i="36"/>
  <c r="AN82" i="36"/>
  <c r="AM82" i="36"/>
  <c r="AL82" i="36"/>
  <c r="AK82" i="36"/>
  <c r="AJ82" i="36"/>
  <c r="AI82" i="36"/>
  <c r="AT95" i="35"/>
  <c r="AT113" i="35" s="1"/>
  <c r="AR95" i="35"/>
  <c r="AR113" i="35" s="1"/>
  <c r="AT96" i="36" l="1"/>
  <c r="AT89" i="36"/>
  <c r="AT75" i="36"/>
  <c r="AT68" i="36"/>
  <c r="AT61" i="36"/>
  <c r="AT54" i="36"/>
  <c r="AT47" i="36"/>
  <c r="AT40" i="36"/>
  <c r="AT33" i="36"/>
  <c r="AT26" i="36"/>
  <c r="AT19" i="36"/>
  <c r="AT12" i="36"/>
  <c r="AR96" i="36"/>
  <c r="AR89" i="36"/>
  <c r="AR75" i="36"/>
  <c r="AR68" i="36"/>
  <c r="AR61" i="36"/>
  <c r="AR54" i="36"/>
  <c r="AR47" i="36"/>
  <c r="AR40" i="36"/>
  <c r="AR33" i="36"/>
  <c r="AR26" i="36"/>
  <c r="AR19" i="36"/>
  <c r="AR12" i="36"/>
  <c r="AR103" i="32"/>
  <c r="AQ103" i="32"/>
  <c r="AP103" i="32"/>
  <c r="AO103" i="32"/>
  <c r="AN103" i="32"/>
  <c r="AM103" i="32"/>
  <c r="AL103" i="32"/>
  <c r="AK103" i="32"/>
  <c r="AJ103" i="32"/>
  <c r="AR109" i="1" l="1"/>
  <c r="AN172" i="17"/>
  <c r="AT103" i="32"/>
  <c r="AM172" i="17" l="1"/>
  <c r="AQ109" i="1"/>
  <c r="AQ96" i="36" l="1"/>
  <c r="AQ89" i="36"/>
  <c r="AQ75" i="36"/>
  <c r="AQ68" i="36"/>
  <c r="AQ61" i="36"/>
  <c r="AQ54" i="36"/>
  <c r="AQ47" i="36"/>
  <c r="AQ40" i="36"/>
  <c r="AQ33" i="36"/>
  <c r="AQ26" i="36"/>
  <c r="AQ19" i="36"/>
  <c r="AQ12" i="36"/>
  <c r="AQ102" i="35"/>
  <c r="AQ95" i="35"/>
  <c r="AQ113" i="35" l="1"/>
  <c r="AL172" i="17"/>
  <c r="BN102" i="32"/>
  <c r="BN104" i="32" s="1"/>
  <c r="BN105" i="32" s="1"/>
  <c r="BM102" i="32"/>
  <c r="BM104" i="32" s="1"/>
  <c r="BM105" i="32" s="1"/>
  <c r="BL102" i="32"/>
  <c r="BL104" i="32" s="1"/>
  <c r="BL105" i="32" s="1"/>
  <c r="BK102" i="32"/>
  <c r="BK104" i="32" s="1"/>
  <c r="BK105" i="32" s="1"/>
  <c r="BJ102" i="32"/>
  <c r="BJ104" i="32" s="1"/>
  <c r="BJ105" i="32" s="1"/>
  <c r="BI102" i="32"/>
  <c r="BI104" i="32" s="1"/>
  <c r="BI105" i="32" s="1"/>
  <c r="BH102" i="32"/>
  <c r="BH104" i="32" s="1"/>
  <c r="BH105" i="32" s="1"/>
  <c r="BG102" i="32"/>
  <c r="BG104" i="32" s="1"/>
  <c r="BG105" i="32" s="1"/>
  <c r="BF102" i="32"/>
  <c r="BF104" i="32" s="1"/>
  <c r="BF105" i="32" s="1"/>
  <c r="BE102" i="32"/>
  <c r="BE104" i="32" s="1"/>
  <c r="BE105" i="32" s="1"/>
  <c r="BC102" i="32"/>
  <c r="BC104" i="32" s="1"/>
  <c r="BC105" i="32" s="1"/>
  <c r="BB102" i="32"/>
  <c r="BB104" i="32" s="1"/>
  <c r="BB105" i="32" s="1"/>
  <c r="BA102" i="32"/>
  <c r="BA104" i="32" s="1"/>
  <c r="BA105" i="32" s="1"/>
  <c r="AZ102" i="32"/>
  <c r="AZ104" i="32" s="1"/>
  <c r="AZ105" i="32" s="1"/>
  <c r="AY102" i="32"/>
  <c r="AX102" i="32"/>
  <c r="AW102" i="32"/>
  <c r="AW104" i="32" s="1"/>
  <c r="AW105" i="32" s="1"/>
  <c r="AV102" i="32"/>
  <c r="AV104" i="32" s="1"/>
  <c r="AV105" i="32" s="1"/>
  <c r="AU102" i="32"/>
  <c r="AU104" i="32" s="1"/>
  <c r="AU105" i="32" s="1"/>
  <c r="AT102" i="32"/>
  <c r="AT104" i="32" s="1"/>
  <c r="AT105" i="32" s="1"/>
  <c r="AI103" i="32"/>
  <c r="AG103" i="32"/>
  <c r="AF103" i="32"/>
  <c r="AE103" i="32"/>
  <c r="AD103" i="32"/>
  <c r="AC103" i="32"/>
  <c r="AB103" i="32"/>
  <c r="AA103" i="32"/>
  <c r="Z103" i="32"/>
  <c r="Y103" i="32"/>
  <c r="X103" i="32"/>
  <c r="V103" i="32"/>
  <c r="U103" i="32"/>
  <c r="T103" i="32"/>
  <c r="S103" i="32"/>
  <c r="R103" i="32"/>
  <c r="Q103" i="32"/>
  <c r="P103" i="32"/>
  <c r="O103" i="32"/>
  <c r="N103" i="32"/>
  <c r="M103" i="32"/>
  <c r="K103" i="32"/>
  <c r="J103" i="32"/>
  <c r="I103" i="32"/>
  <c r="H103" i="32"/>
  <c r="G103" i="32"/>
  <c r="F103" i="32"/>
  <c r="E103" i="32"/>
  <c r="D103" i="32"/>
  <c r="C103" i="32"/>
  <c r="B103" i="32"/>
  <c r="AY104" i="32"/>
  <c r="AY105" i="32" s="1"/>
  <c r="AX104" i="32"/>
  <c r="AX105" i="32" s="1"/>
  <c r="AP109" i="1" l="1"/>
  <c r="AP96" i="36"/>
  <c r="AP89" i="36"/>
  <c r="AP75" i="36"/>
  <c r="AP68" i="36"/>
  <c r="AP61" i="36"/>
  <c r="AP54" i="36"/>
  <c r="AP47" i="36"/>
  <c r="AP40" i="36"/>
  <c r="AP33" i="36"/>
  <c r="AP26" i="36"/>
  <c r="AP19" i="36"/>
  <c r="AP12" i="36"/>
  <c r="AP102" i="35"/>
  <c r="AP95" i="35"/>
  <c r="AP113" i="35" l="1"/>
  <c r="AJ172" i="17"/>
  <c r="AK172" i="17"/>
  <c r="AO109" i="1" l="1"/>
  <c r="AO96" i="36"/>
  <c r="AO89" i="36"/>
  <c r="AO75" i="36"/>
  <c r="AO68" i="36"/>
  <c r="AO61" i="36"/>
  <c r="AO54" i="36"/>
  <c r="AO47" i="36"/>
  <c r="AO40" i="36"/>
  <c r="AO33" i="36"/>
  <c r="AO26" i="36"/>
  <c r="AO19" i="36"/>
  <c r="AO12" i="36"/>
  <c r="AO102" i="35"/>
  <c r="AO95" i="35"/>
  <c r="AO113" i="35" l="1"/>
  <c r="AI80" i="21"/>
  <c r="AN109" i="1" l="1"/>
  <c r="AN96" i="36"/>
  <c r="AN89" i="36"/>
  <c r="AN75" i="36"/>
  <c r="AN68" i="36"/>
  <c r="AN61" i="36"/>
  <c r="AN54" i="36"/>
  <c r="AN47" i="36"/>
  <c r="AN40" i="36"/>
  <c r="AN33" i="36"/>
  <c r="AN26" i="36"/>
  <c r="AN19" i="36"/>
  <c r="AN12" i="36"/>
  <c r="AN102" i="35"/>
  <c r="AN95" i="35"/>
  <c r="AN113" i="35" l="1"/>
  <c r="AI172" i="17" l="1"/>
  <c r="AG172" i="17"/>
  <c r="AH172" i="17"/>
  <c r="AK102" i="35"/>
  <c r="AL102" i="35"/>
  <c r="AM102" i="35"/>
  <c r="AK95" i="35"/>
  <c r="AL95" i="35"/>
  <c r="AM95" i="35"/>
  <c r="AM96" i="36"/>
  <c r="AL96" i="36"/>
  <c r="AK96" i="36"/>
  <c r="AM89" i="36"/>
  <c r="AL89" i="36"/>
  <c r="AK89" i="36"/>
  <c r="AM75" i="36"/>
  <c r="AL75" i="36"/>
  <c r="AK75" i="36"/>
  <c r="AM68" i="36"/>
  <c r="AL68" i="36"/>
  <c r="AK68" i="36"/>
  <c r="AM61" i="36"/>
  <c r="AL61" i="36"/>
  <c r="AK61" i="36"/>
  <c r="AM54" i="36"/>
  <c r="AL54" i="36"/>
  <c r="AK54" i="36"/>
  <c r="AM47" i="36"/>
  <c r="AL47" i="36"/>
  <c r="AK47" i="36"/>
  <c r="AM40" i="36"/>
  <c r="AL40" i="36"/>
  <c r="AK40" i="36"/>
  <c r="AM33" i="36"/>
  <c r="AL33" i="36"/>
  <c r="AK33" i="36"/>
  <c r="AM26" i="36"/>
  <c r="AL26" i="36"/>
  <c r="AK26" i="36"/>
  <c r="AM19" i="36"/>
  <c r="AL19" i="36"/>
  <c r="AK19" i="36"/>
  <c r="AM12" i="36"/>
  <c r="AL12" i="36"/>
  <c r="AK12" i="36"/>
  <c r="AK113" i="35" l="1"/>
  <c r="AL113" i="35"/>
  <c r="AM113" i="35"/>
  <c r="AK109" i="1" l="1"/>
  <c r="AL109" i="1"/>
  <c r="AM109" i="1"/>
  <c r="AF80" i="21"/>
  <c r="AG80" i="21"/>
  <c r="AH80" i="21"/>
  <c r="AJ80" i="21"/>
  <c r="AK80" i="21"/>
  <c r="AL80" i="21"/>
  <c r="AM80" i="21"/>
  <c r="AN80" i="21"/>
  <c r="AF73" i="21"/>
  <c r="AG73" i="21"/>
  <c r="AH73" i="21"/>
  <c r="AI73" i="21"/>
  <c r="AJ73" i="21"/>
  <c r="AK73" i="21"/>
  <c r="AL73" i="21"/>
  <c r="AM73" i="21"/>
  <c r="AN73" i="21"/>
  <c r="AT38" i="24" l="1"/>
  <c r="AT39" i="24" s="1"/>
  <c r="AJ102" i="35" l="1"/>
  <c r="AJ95" i="35"/>
  <c r="AJ96" i="36"/>
  <c r="AJ89" i="36"/>
  <c r="AJ75" i="36"/>
  <c r="AJ68" i="36"/>
  <c r="AJ61" i="36"/>
  <c r="AJ54" i="36"/>
  <c r="AJ47" i="36"/>
  <c r="AJ40" i="36"/>
  <c r="AJ33" i="36"/>
  <c r="AJ26" i="36"/>
  <c r="AJ19" i="36"/>
  <c r="AJ12" i="36"/>
  <c r="J58" i="37" l="1"/>
  <c r="J59" i="37" s="1"/>
  <c r="C58" i="37"/>
  <c r="C59" i="37" s="1"/>
  <c r="G58" i="37"/>
  <c r="G59" i="37" s="1"/>
  <c r="I58" i="37"/>
  <c r="I59" i="37" s="1"/>
  <c r="AJ113" i="35"/>
  <c r="K58" i="37"/>
  <c r="K59" i="37" s="1"/>
  <c r="H58" i="37"/>
  <c r="H59" i="37" s="1"/>
  <c r="D58" i="37"/>
  <c r="D59" i="37" s="1"/>
  <c r="C50" i="37"/>
  <c r="C51" i="37" s="1"/>
  <c r="L58" i="37"/>
  <c r="L59" i="37" s="1"/>
  <c r="F58" i="37"/>
  <c r="F59" i="37" s="1"/>
  <c r="N58" i="37"/>
  <c r="N59" i="37" s="1"/>
  <c r="E59" i="37"/>
  <c r="M58" i="37"/>
  <c r="M59" i="37" s="1"/>
  <c r="T15" i="37"/>
  <c r="E8" i="37"/>
  <c r="E9" i="37" s="1"/>
  <c r="AF172" i="17"/>
  <c r="Z172" i="17"/>
  <c r="AA172" i="17"/>
  <c r="AB172" i="17"/>
  <c r="AC172" i="17"/>
  <c r="AD172" i="17"/>
  <c r="AJ109" i="1" l="1"/>
  <c r="BN131" i="24" l="1"/>
  <c r="BN132" i="24" s="1"/>
  <c r="BM131" i="24"/>
  <c r="BM132" i="24" s="1"/>
  <c r="BL131" i="24"/>
  <c r="BL132" i="24" s="1"/>
  <c r="BK131" i="24"/>
  <c r="BK132" i="24" s="1"/>
  <c r="BJ131" i="24"/>
  <c r="BJ132" i="24" s="1"/>
  <c r="BI131" i="24"/>
  <c r="BI132" i="24" s="1"/>
  <c r="BH131" i="24"/>
  <c r="BH132" i="24" s="1"/>
  <c r="BG131" i="24"/>
  <c r="BG132" i="24" s="1"/>
  <c r="BF131" i="24"/>
  <c r="BF132" i="24" s="1"/>
  <c r="BE131" i="24"/>
  <c r="BE132" i="24" s="1"/>
  <c r="BC131" i="24"/>
  <c r="BC132" i="24" s="1"/>
  <c r="BB131" i="24"/>
  <c r="BB132" i="24" s="1"/>
  <c r="BA131" i="24"/>
  <c r="BA132" i="24" s="1"/>
  <c r="AZ131" i="24"/>
  <c r="AZ132" i="24" s="1"/>
  <c r="AY131" i="24"/>
  <c r="AY132" i="24" s="1"/>
  <c r="AX131" i="24"/>
  <c r="AX132" i="24" s="1"/>
  <c r="AW131" i="24"/>
  <c r="AW132" i="24" s="1"/>
  <c r="AV131" i="24"/>
  <c r="AV132" i="24" s="1"/>
  <c r="AU131" i="24"/>
  <c r="AU132" i="24" s="1"/>
  <c r="AT131" i="24"/>
  <c r="AT132" i="24" s="1"/>
  <c r="BN124" i="24"/>
  <c r="BN125" i="24" s="1"/>
  <c r="BM124" i="24"/>
  <c r="BM125" i="24" s="1"/>
  <c r="BL124" i="24"/>
  <c r="BL125" i="24" s="1"/>
  <c r="BK124" i="24"/>
  <c r="BK125" i="24" s="1"/>
  <c r="BJ124" i="24"/>
  <c r="BJ125" i="24" s="1"/>
  <c r="BI124" i="24"/>
  <c r="BI125" i="24" s="1"/>
  <c r="BH124" i="24"/>
  <c r="BH125" i="24" s="1"/>
  <c r="BG124" i="24"/>
  <c r="BG125" i="24" s="1"/>
  <c r="BF124" i="24"/>
  <c r="BF125" i="24" s="1"/>
  <c r="BE124" i="24"/>
  <c r="BE125" i="24" s="1"/>
  <c r="BC124" i="24"/>
  <c r="BC125" i="24" s="1"/>
  <c r="BB124" i="24"/>
  <c r="BB125" i="24" s="1"/>
  <c r="BA124" i="24"/>
  <c r="BA125" i="24" s="1"/>
  <c r="AZ124" i="24"/>
  <c r="AZ125" i="24" s="1"/>
  <c r="AY124" i="24"/>
  <c r="AY125" i="24" s="1"/>
  <c r="AX124" i="24"/>
  <c r="AX125" i="24" s="1"/>
  <c r="AW124" i="24"/>
  <c r="AW125" i="24" s="1"/>
  <c r="AV124" i="24"/>
  <c r="AV125" i="24" s="1"/>
  <c r="AU124" i="24"/>
  <c r="AU125" i="24" s="1"/>
  <c r="AT124" i="24"/>
  <c r="AT125" i="24" s="1"/>
  <c r="BN117" i="24"/>
  <c r="BN118" i="24" s="1"/>
  <c r="BM117" i="24"/>
  <c r="BM118" i="24" s="1"/>
  <c r="BL117" i="24"/>
  <c r="BL118" i="24" s="1"/>
  <c r="BK117" i="24"/>
  <c r="BK118" i="24" s="1"/>
  <c r="BJ117" i="24"/>
  <c r="BJ118" i="24" s="1"/>
  <c r="BI117" i="24"/>
  <c r="BI118" i="24" s="1"/>
  <c r="BH117" i="24"/>
  <c r="BH118" i="24" s="1"/>
  <c r="BG117" i="24"/>
  <c r="BG118" i="24" s="1"/>
  <c r="BF117" i="24"/>
  <c r="BF118" i="24" s="1"/>
  <c r="BE117" i="24"/>
  <c r="BE118" i="24" s="1"/>
  <c r="BC117" i="24"/>
  <c r="BC118" i="24" s="1"/>
  <c r="BB117" i="24"/>
  <c r="BB118" i="24" s="1"/>
  <c r="BA117" i="24"/>
  <c r="BA118" i="24" s="1"/>
  <c r="AZ117" i="24"/>
  <c r="AZ118" i="24" s="1"/>
  <c r="AY117" i="24"/>
  <c r="AY118" i="24" s="1"/>
  <c r="AX117" i="24"/>
  <c r="AX118" i="24" s="1"/>
  <c r="AW117" i="24"/>
  <c r="AW118" i="24" s="1"/>
  <c r="AV117" i="24"/>
  <c r="AV118" i="24" s="1"/>
  <c r="AU117" i="24"/>
  <c r="AU118" i="24" s="1"/>
  <c r="AT117" i="24"/>
  <c r="AT118" i="24" s="1"/>
  <c r="BN110" i="24"/>
  <c r="BN111" i="24" s="1"/>
  <c r="BM110" i="24"/>
  <c r="BM111" i="24" s="1"/>
  <c r="BL110" i="24"/>
  <c r="BL111" i="24" s="1"/>
  <c r="BK110" i="24"/>
  <c r="BK111" i="24" s="1"/>
  <c r="BJ110" i="24"/>
  <c r="BJ111" i="24" s="1"/>
  <c r="BI110" i="24"/>
  <c r="BI111" i="24" s="1"/>
  <c r="BH110" i="24"/>
  <c r="BH111" i="24" s="1"/>
  <c r="BG110" i="24"/>
  <c r="BG111" i="24" s="1"/>
  <c r="BF110" i="24"/>
  <c r="BF111" i="24" s="1"/>
  <c r="BE110" i="24"/>
  <c r="BE111" i="24" s="1"/>
  <c r="BC110" i="24"/>
  <c r="BC111" i="24" s="1"/>
  <c r="BB110" i="24"/>
  <c r="BB111" i="24" s="1"/>
  <c r="BA110" i="24"/>
  <c r="BA111" i="24" s="1"/>
  <c r="AZ110" i="24"/>
  <c r="AZ111" i="24" s="1"/>
  <c r="AY110" i="24"/>
  <c r="AY111" i="24" s="1"/>
  <c r="AX110" i="24"/>
  <c r="AX111" i="24" s="1"/>
  <c r="AW110" i="24"/>
  <c r="AW111" i="24" s="1"/>
  <c r="AV110" i="24"/>
  <c r="AV111" i="24" s="1"/>
  <c r="AU110" i="24"/>
  <c r="AU111" i="24" s="1"/>
  <c r="AT110" i="24"/>
  <c r="AT111" i="24" s="1"/>
  <c r="BN103" i="24"/>
  <c r="BN104" i="24" s="1"/>
  <c r="BM103" i="24"/>
  <c r="BM104" i="24" s="1"/>
  <c r="BL103" i="24"/>
  <c r="BL104" i="24" s="1"/>
  <c r="BK103" i="24"/>
  <c r="BK104" i="24" s="1"/>
  <c r="BJ103" i="24"/>
  <c r="BJ104" i="24" s="1"/>
  <c r="BI103" i="24"/>
  <c r="BI104" i="24" s="1"/>
  <c r="BH103" i="24"/>
  <c r="BH104" i="24" s="1"/>
  <c r="BG103" i="24"/>
  <c r="BG104" i="24" s="1"/>
  <c r="BF103" i="24"/>
  <c r="BF104" i="24" s="1"/>
  <c r="BE103" i="24"/>
  <c r="BE104" i="24" s="1"/>
  <c r="BC103" i="24"/>
  <c r="BC104" i="24" s="1"/>
  <c r="BB103" i="24"/>
  <c r="BB104" i="24" s="1"/>
  <c r="BA103" i="24"/>
  <c r="BA104" i="24" s="1"/>
  <c r="AZ103" i="24"/>
  <c r="AZ104" i="24" s="1"/>
  <c r="AY103" i="24"/>
  <c r="AY104" i="24" s="1"/>
  <c r="AX103" i="24"/>
  <c r="AX104" i="24" s="1"/>
  <c r="AW103" i="24"/>
  <c r="AW104" i="24" s="1"/>
  <c r="AV103" i="24"/>
  <c r="AV104" i="24" s="1"/>
  <c r="AU103" i="24"/>
  <c r="AU104" i="24" s="1"/>
  <c r="AT103" i="24"/>
  <c r="AT104" i="24" s="1"/>
  <c r="BN96" i="24"/>
  <c r="BN97" i="24" s="1"/>
  <c r="BM96" i="24"/>
  <c r="BM97" i="24" s="1"/>
  <c r="BL96" i="24"/>
  <c r="BL97" i="24" s="1"/>
  <c r="BK96" i="24"/>
  <c r="BK97" i="24" s="1"/>
  <c r="BJ96" i="24"/>
  <c r="BJ97" i="24" s="1"/>
  <c r="BI96" i="24"/>
  <c r="BI97" i="24" s="1"/>
  <c r="BH96" i="24"/>
  <c r="BH97" i="24" s="1"/>
  <c r="BG96" i="24"/>
  <c r="BG97" i="24" s="1"/>
  <c r="BF96" i="24"/>
  <c r="BF97" i="24" s="1"/>
  <c r="BE96" i="24"/>
  <c r="BE97" i="24" s="1"/>
  <c r="BC96" i="24"/>
  <c r="BC97" i="24" s="1"/>
  <c r="BB96" i="24"/>
  <c r="BB97" i="24" s="1"/>
  <c r="BA96" i="24"/>
  <c r="BA97" i="24" s="1"/>
  <c r="AZ96" i="24"/>
  <c r="AZ97" i="24" s="1"/>
  <c r="AY96" i="24"/>
  <c r="AY97" i="24" s="1"/>
  <c r="AX96" i="24"/>
  <c r="AX97" i="24" s="1"/>
  <c r="AW96" i="24"/>
  <c r="AW97" i="24" s="1"/>
  <c r="AV96" i="24"/>
  <c r="AV97" i="24" s="1"/>
  <c r="AU96" i="24"/>
  <c r="AU97" i="24" s="1"/>
  <c r="AT96" i="24"/>
  <c r="AT97" i="24" s="1"/>
  <c r="BN89" i="24"/>
  <c r="BN90" i="24" s="1"/>
  <c r="BM89" i="24"/>
  <c r="BM90" i="24" s="1"/>
  <c r="BL89" i="24"/>
  <c r="BL90" i="24" s="1"/>
  <c r="BK89" i="24"/>
  <c r="BK90" i="24" s="1"/>
  <c r="BJ89" i="24"/>
  <c r="BJ90" i="24" s="1"/>
  <c r="BI89" i="24"/>
  <c r="BI90" i="24" s="1"/>
  <c r="BH89" i="24"/>
  <c r="BH90" i="24" s="1"/>
  <c r="BG89" i="24"/>
  <c r="BG90" i="24" s="1"/>
  <c r="BF89" i="24"/>
  <c r="BF90" i="24" s="1"/>
  <c r="BE89" i="24"/>
  <c r="BE90" i="24" s="1"/>
  <c r="BC89" i="24"/>
  <c r="BC90" i="24" s="1"/>
  <c r="BB89" i="24"/>
  <c r="BB90" i="24" s="1"/>
  <c r="BA89" i="24"/>
  <c r="BA90" i="24" s="1"/>
  <c r="AZ89" i="24"/>
  <c r="AZ90" i="24" s="1"/>
  <c r="AY89" i="24"/>
  <c r="AY90" i="24" s="1"/>
  <c r="AX89" i="24"/>
  <c r="AX90" i="24" s="1"/>
  <c r="AW89" i="24"/>
  <c r="AW90" i="24" s="1"/>
  <c r="AV89" i="24"/>
  <c r="AV90" i="24" s="1"/>
  <c r="AU89" i="24"/>
  <c r="AU90" i="24" s="1"/>
  <c r="AT89" i="24"/>
  <c r="AT90" i="24" s="1"/>
  <c r="BN82" i="24"/>
  <c r="BN83" i="24" s="1"/>
  <c r="BM82" i="24"/>
  <c r="BM83" i="24" s="1"/>
  <c r="BL82" i="24"/>
  <c r="BL83" i="24" s="1"/>
  <c r="BK82" i="24"/>
  <c r="BK83" i="24" s="1"/>
  <c r="BJ82" i="24"/>
  <c r="BJ83" i="24" s="1"/>
  <c r="BI82" i="24"/>
  <c r="BI83" i="24" s="1"/>
  <c r="BH82" i="24"/>
  <c r="BH83" i="24" s="1"/>
  <c r="BG82" i="24"/>
  <c r="BG83" i="24" s="1"/>
  <c r="BF82" i="24"/>
  <c r="BF83" i="24" s="1"/>
  <c r="BE82" i="24"/>
  <c r="BE83" i="24" s="1"/>
  <c r="BC82" i="24"/>
  <c r="BC83" i="24" s="1"/>
  <c r="BB82" i="24"/>
  <c r="BB83" i="24" s="1"/>
  <c r="BA82" i="24"/>
  <c r="BA83" i="24" s="1"/>
  <c r="AZ82" i="24"/>
  <c r="AZ83" i="24" s="1"/>
  <c r="AY82" i="24"/>
  <c r="AY83" i="24" s="1"/>
  <c r="AX82" i="24"/>
  <c r="AX83" i="24" s="1"/>
  <c r="AW82" i="24"/>
  <c r="AW83" i="24" s="1"/>
  <c r="AV82" i="24"/>
  <c r="AV83" i="24" s="1"/>
  <c r="AU82" i="24"/>
  <c r="AU83" i="24" s="1"/>
  <c r="AT82" i="24"/>
  <c r="AT83" i="24" s="1"/>
  <c r="BN75" i="24"/>
  <c r="BN76" i="24" s="1"/>
  <c r="BM75" i="24"/>
  <c r="BM76" i="24" s="1"/>
  <c r="BL75" i="24"/>
  <c r="BL76" i="24" s="1"/>
  <c r="BK75" i="24"/>
  <c r="BK76" i="24" s="1"/>
  <c r="BJ75" i="24"/>
  <c r="BJ76" i="24" s="1"/>
  <c r="BI75" i="24"/>
  <c r="BI76" i="24" s="1"/>
  <c r="BH75" i="24"/>
  <c r="BH76" i="24" s="1"/>
  <c r="BG75" i="24"/>
  <c r="BG76" i="24" s="1"/>
  <c r="BF75" i="24"/>
  <c r="BF76" i="24" s="1"/>
  <c r="BE75" i="24"/>
  <c r="BE76" i="24" s="1"/>
  <c r="BC75" i="24"/>
  <c r="BC76" i="24" s="1"/>
  <c r="BB75" i="24"/>
  <c r="BB76" i="24" s="1"/>
  <c r="BA75" i="24"/>
  <c r="BA76" i="24" s="1"/>
  <c r="AZ75" i="24"/>
  <c r="AZ76" i="24" s="1"/>
  <c r="AY75" i="24"/>
  <c r="AY76" i="24" s="1"/>
  <c r="AX75" i="24"/>
  <c r="AX76" i="24" s="1"/>
  <c r="AW75" i="24"/>
  <c r="AW76" i="24" s="1"/>
  <c r="AV75" i="24"/>
  <c r="AV76" i="24" s="1"/>
  <c r="AU75" i="24"/>
  <c r="AU76" i="24" s="1"/>
  <c r="AT75" i="24"/>
  <c r="AT76" i="24" s="1"/>
  <c r="BN68" i="24"/>
  <c r="BN69" i="24" s="1"/>
  <c r="BM68" i="24"/>
  <c r="BM69" i="24" s="1"/>
  <c r="BL68" i="24"/>
  <c r="BL69" i="24" s="1"/>
  <c r="BK68" i="24"/>
  <c r="BK69" i="24" s="1"/>
  <c r="BJ68" i="24"/>
  <c r="BJ69" i="24" s="1"/>
  <c r="BI68" i="24"/>
  <c r="BI69" i="24" s="1"/>
  <c r="BH68" i="24"/>
  <c r="BH69" i="24" s="1"/>
  <c r="BG68" i="24"/>
  <c r="BG69" i="24" s="1"/>
  <c r="BF68" i="24"/>
  <c r="BF69" i="24" s="1"/>
  <c r="BE68" i="24"/>
  <c r="BE69" i="24" s="1"/>
  <c r="BC68" i="24"/>
  <c r="BC69" i="24" s="1"/>
  <c r="BB68" i="24"/>
  <c r="BB69" i="24" s="1"/>
  <c r="BA68" i="24"/>
  <c r="BA69" i="24" s="1"/>
  <c r="AZ68" i="24"/>
  <c r="AZ69" i="24" s="1"/>
  <c r="AY68" i="24"/>
  <c r="AY69" i="24" s="1"/>
  <c r="AX68" i="24"/>
  <c r="AX69" i="24" s="1"/>
  <c r="AW68" i="24"/>
  <c r="AW69" i="24" s="1"/>
  <c r="AV68" i="24"/>
  <c r="AV69" i="24" s="1"/>
  <c r="AU68" i="24"/>
  <c r="AU69" i="24" s="1"/>
  <c r="AT68" i="24"/>
  <c r="AT69" i="24" s="1"/>
  <c r="BN61" i="24"/>
  <c r="BN62" i="24" s="1"/>
  <c r="BM61" i="24"/>
  <c r="BM62" i="24" s="1"/>
  <c r="BL61" i="24"/>
  <c r="BL62" i="24" s="1"/>
  <c r="BK61" i="24"/>
  <c r="BK62" i="24" s="1"/>
  <c r="BJ61" i="24"/>
  <c r="BJ62" i="24" s="1"/>
  <c r="BI61" i="24"/>
  <c r="BI62" i="24" s="1"/>
  <c r="BH61" i="24"/>
  <c r="BH62" i="24" s="1"/>
  <c r="BG61" i="24"/>
  <c r="BG62" i="24" s="1"/>
  <c r="BF61" i="24"/>
  <c r="BF62" i="24" s="1"/>
  <c r="BE61" i="24"/>
  <c r="BE62" i="24" s="1"/>
  <c r="BC61" i="24"/>
  <c r="BC62" i="24" s="1"/>
  <c r="BB61" i="24"/>
  <c r="BB62" i="24" s="1"/>
  <c r="BA61" i="24"/>
  <c r="BA62" i="24" s="1"/>
  <c r="AZ61" i="24"/>
  <c r="AZ62" i="24" s="1"/>
  <c r="AY61" i="24"/>
  <c r="AY62" i="24" s="1"/>
  <c r="AX61" i="24"/>
  <c r="AX62" i="24" s="1"/>
  <c r="AW61" i="24"/>
  <c r="AW62" i="24" s="1"/>
  <c r="AV61" i="24"/>
  <c r="AV62" i="24" s="1"/>
  <c r="AU61" i="24"/>
  <c r="AU62" i="24" s="1"/>
  <c r="AT61" i="24"/>
  <c r="AT62" i="24" s="1"/>
  <c r="BN54" i="24"/>
  <c r="BN55" i="24" s="1"/>
  <c r="BM54" i="24"/>
  <c r="BM55" i="24" s="1"/>
  <c r="BL54" i="24"/>
  <c r="BL55" i="24" s="1"/>
  <c r="BK54" i="24"/>
  <c r="BK55" i="24" s="1"/>
  <c r="BJ54" i="24"/>
  <c r="BJ55" i="24" s="1"/>
  <c r="BI54" i="24"/>
  <c r="BI55" i="24" s="1"/>
  <c r="BH54" i="24"/>
  <c r="BH55" i="24" s="1"/>
  <c r="BG54" i="24"/>
  <c r="BG55" i="24" s="1"/>
  <c r="BF54" i="24"/>
  <c r="BF55" i="24" s="1"/>
  <c r="BE54" i="24"/>
  <c r="BE55" i="24" s="1"/>
  <c r="BC54" i="24"/>
  <c r="BC55" i="24" s="1"/>
  <c r="BB54" i="24"/>
  <c r="BB55" i="24" s="1"/>
  <c r="BA54" i="24"/>
  <c r="BA55" i="24" s="1"/>
  <c r="AZ54" i="24"/>
  <c r="AZ55" i="24" s="1"/>
  <c r="AY54" i="24"/>
  <c r="AY55" i="24" s="1"/>
  <c r="AX54" i="24"/>
  <c r="AX55" i="24" s="1"/>
  <c r="AW54" i="24"/>
  <c r="AW55" i="24" s="1"/>
  <c r="AV54" i="24"/>
  <c r="AV55" i="24" s="1"/>
  <c r="AU54" i="24"/>
  <c r="AU55" i="24" s="1"/>
  <c r="AT54" i="24"/>
  <c r="AT55" i="24" s="1"/>
  <c r="BN47" i="24"/>
  <c r="BN48" i="24" s="1"/>
  <c r="BM47" i="24"/>
  <c r="BM48" i="24" s="1"/>
  <c r="BL47" i="24"/>
  <c r="BL48" i="24" s="1"/>
  <c r="BK47" i="24"/>
  <c r="BK48" i="24" s="1"/>
  <c r="BJ47" i="24"/>
  <c r="BJ48" i="24" s="1"/>
  <c r="BI47" i="24"/>
  <c r="BI48" i="24" s="1"/>
  <c r="BH47" i="24"/>
  <c r="BH48" i="24" s="1"/>
  <c r="BG47" i="24"/>
  <c r="BG48" i="24" s="1"/>
  <c r="BF47" i="24"/>
  <c r="BF48" i="24" s="1"/>
  <c r="BE47" i="24"/>
  <c r="BE48" i="24" s="1"/>
  <c r="BC47" i="24"/>
  <c r="BC48" i="24" s="1"/>
  <c r="BB47" i="24"/>
  <c r="BB48" i="24" s="1"/>
  <c r="BA47" i="24"/>
  <c r="BA48" i="24" s="1"/>
  <c r="AZ47" i="24"/>
  <c r="AZ48" i="24" s="1"/>
  <c r="AY47" i="24"/>
  <c r="AY48" i="24" s="1"/>
  <c r="AX47" i="24"/>
  <c r="AX48" i="24" s="1"/>
  <c r="AW47" i="24"/>
  <c r="AW48" i="24" s="1"/>
  <c r="AV47" i="24"/>
  <c r="AV48" i="24" s="1"/>
  <c r="AU47" i="24"/>
  <c r="AU48" i="24" s="1"/>
  <c r="AT47" i="24"/>
  <c r="AT48" i="24" s="1"/>
  <c r="BN38" i="24"/>
  <c r="BN39" i="24" s="1"/>
  <c r="BM38" i="24"/>
  <c r="BM39" i="24" s="1"/>
  <c r="BL38" i="24"/>
  <c r="BL39" i="24" s="1"/>
  <c r="BK38" i="24"/>
  <c r="BK39" i="24" s="1"/>
  <c r="BJ38" i="24"/>
  <c r="BJ39" i="24" s="1"/>
  <c r="BI38" i="24"/>
  <c r="BI39" i="24" s="1"/>
  <c r="BH38" i="24"/>
  <c r="BH39" i="24" s="1"/>
  <c r="BG38" i="24"/>
  <c r="BG39" i="24" s="1"/>
  <c r="BF38" i="24"/>
  <c r="BF39" i="24" s="1"/>
  <c r="BE38" i="24"/>
  <c r="BE39" i="24" s="1"/>
  <c r="BC38" i="24"/>
  <c r="BC39" i="24" s="1"/>
  <c r="BB38" i="24"/>
  <c r="BB39" i="24" s="1"/>
  <c r="BA38" i="24"/>
  <c r="BA39" i="24" s="1"/>
  <c r="AZ38" i="24"/>
  <c r="AZ39" i="24" s="1"/>
  <c r="AY38" i="24"/>
  <c r="AY39" i="24" s="1"/>
  <c r="AX38" i="24"/>
  <c r="AX39" i="24" s="1"/>
  <c r="AW38" i="24"/>
  <c r="AW39" i="24" s="1"/>
  <c r="AV38" i="24"/>
  <c r="AV39" i="24" s="1"/>
  <c r="AU38" i="24"/>
  <c r="AU39" i="24" s="1"/>
  <c r="BH171" i="17" l="1"/>
  <c r="BH173" i="17" s="1"/>
  <c r="BH174" i="17" s="1"/>
  <c r="BG171" i="17"/>
  <c r="BF171" i="17"/>
  <c r="BE171" i="17"/>
  <c r="BD171" i="17"/>
  <c r="BC171" i="17"/>
  <c r="BC173" i="17" s="1"/>
  <c r="BC174" i="17" s="1"/>
  <c r="BB171" i="17"/>
  <c r="BB173" i="17" s="1"/>
  <c r="BB174" i="17" s="1"/>
  <c r="BA171" i="17"/>
  <c r="BA173" i="17" s="1"/>
  <c r="BA174" i="17" s="1"/>
  <c r="AZ171" i="17"/>
  <c r="AX171" i="17"/>
  <c r="AW171" i="17"/>
  <c r="AV171" i="17"/>
  <c r="AV173" i="17" s="1"/>
  <c r="AV174" i="17" s="1"/>
  <c r="AU171" i="17"/>
  <c r="AU173" i="17" s="1"/>
  <c r="AU174" i="17" s="1"/>
  <c r="AT171" i="17"/>
  <c r="AT173" i="17" s="1"/>
  <c r="AT174" i="17" s="1"/>
  <c r="AS171" i="17"/>
  <c r="AQ171" i="17"/>
  <c r="AP171" i="17"/>
  <c r="V15" i="37" l="1"/>
  <c r="BG173" i="17"/>
  <c r="BG174" i="17" s="1"/>
  <c r="BF173" i="17"/>
  <c r="BF174" i="17" s="1"/>
  <c r="BE173" i="17"/>
  <c r="BE174" i="17" s="1"/>
  <c r="BD173" i="17"/>
  <c r="BD174" i="17" s="1"/>
  <c r="AZ173" i="17"/>
  <c r="AZ174" i="17" s="1"/>
  <c r="BH166" i="17"/>
  <c r="BH167" i="17" s="1"/>
  <c r="BG166" i="17"/>
  <c r="BG167" i="17" s="1"/>
  <c r="BF166" i="17"/>
  <c r="BF167" i="17" s="1"/>
  <c r="BE166" i="17"/>
  <c r="BE167" i="17" s="1"/>
  <c r="BD166" i="17"/>
  <c r="BD167" i="17" s="1"/>
  <c r="BC166" i="17"/>
  <c r="BC167" i="17" s="1"/>
  <c r="BB166" i="17"/>
  <c r="BB167" i="17" s="1"/>
  <c r="BA166" i="17"/>
  <c r="BA167" i="17" s="1"/>
  <c r="AZ166" i="17"/>
  <c r="AZ167" i="17" s="1"/>
  <c r="BH159" i="17"/>
  <c r="BH160" i="17" s="1"/>
  <c r="BG159" i="17"/>
  <c r="BG160" i="17" s="1"/>
  <c r="BF159" i="17"/>
  <c r="BF160" i="17" s="1"/>
  <c r="BE159" i="17"/>
  <c r="BE160" i="17" s="1"/>
  <c r="BD159" i="17"/>
  <c r="BD160" i="17" s="1"/>
  <c r="BC159" i="17"/>
  <c r="BC160" i="17" s="1"/>
  <c r="BB159" i="17"/>
  <c r="BB160" i="17" s="1"/>
  <c r="BA159" i="17"/>
  <c r="BA160" i="17" s="1"/>
  <c r="AZ159" i="17"/>
  <c r="AZ160" i="17" s="1"/>
  <c r="BH153" i="17"/>
  <c r="BG153" i="17"/>
  <c r="BF153" i="17"/>
  <c r="BE153" i="17"/>
  <c r="BD153" i="17"/>
  <c r="BC153" i="17"/>
  <c r="BB153" i="17"/>
  <c r="BA153" i="17"/>
  <c r="AZ153" i="17"/>
  <c r="BH152" i="17"/>
  <c r="BG152" i="17"/>
  <c r="BF152" i="17"/>
  <c r="BE152" i="17"/>
  <c r="BD152" i="17"/>
  <c r="BC152" i="17"/>
  <c r="BB152" i="17"/>
  <c r="BA152" i="17"/>
  <c r="AZ152" i="17"/>
  <c r="AX173" i="17"/>
  <c r="AX174" i="17" s="1"/>
  <c r="AW173" i="17"/>
  <c r="AW174" i="17" s="1"/>
  <c r="AS173" i="17"/>
  <c r="AS174" i="17" s="1"/>
  <c r="AR173" i="17"/>
  <c r="AR174" i="17" s="1"/>
  <c r="AQ173" i="17"/>
  <c r="AQ174" i="17" s="1"/>
  <c r="AP173" i="17"/>
  <c r="AP174" i="17" s="1"/>
  <c r="AX166" i="17"/>
  <c r="AX167" i="17" s="1"/>
  <c r="AW166" i="17"/>
  <c r="AW167" i="17" s="1"/>
  <c r="AV166" i="17"/>
  <c r="AV167" i="17" s="1"/>
  <c r="AU166" i="17"/>
  <c r="AU167" i="17" s="1"/>
  <c r="AT166" i="17"/>
  <c r="AT167" i="17" s="1"/>
  <c r="AS166" i="17"/>
  <c r="AS167" i="17" s="1"/>
  <c r="AR166" i="17"/>
  <c r="AR167" i="17" s="1"/>
  <c r="AQ166" i="17"/>
  <c r="AQ167" i="17" s="1"/>
  <c r="AP166" i="17"/>
  <c r="AP167" i="17" s="1"/>
  <c r="AX159" i="17"/>
  <c r="AX160" i="17" s="1"/>
  <c r="AW159" i="17"/>
  <c r="AW160" i="17" s="1"/>
  <c r="AV159" i="17"/>
  <c r="AV160" i="17" s="1"/>
  <c r="AU159" i="17"/>
  <c r="AU160" i="17" s="1"/>
  <c r="AT159" i="17"/>
  <c r="AT160" i="17" s="1"/>
  <c r="AS159" i="17"/>
  <c r="AS160" i="17" s="1"/>
  <c r="AR159" i="17"/>
  <c r="AR160" i="17" s="1"/>
  <c r="AQ159" i="17"/>
  <c r="AQ160" i="17" s="1"/>
  <c r="AP159" i="17"/>
  <c r="AP160" i="17" s="1"/>
  <c r="AX153" i="17"/>
  <c r="AW153" i="17"/>
  <c r="AV153" i="17"/>
  <c r="AU153" i="17"/>
  <c r="AT153" i="17"/>
  <c r="AS153" i="17"/>
  <c r="AR153" i="17"/>
  <c r="AQ153" i="17"/>
  <c r="AP153" i="17"/>
  <c r="AX152" i="17"/>
  <c r="AW152" i="17"/>
  <c r="AV152" i="17"/>
  <c r="AU152" i="17"/>
  <c r="AT152" i="17"/>
  <c r="AS152" i="17"/>
  <c r="AR152" i="17"/>
  <c r="AQ152" i="17"/>
  <c r="AP152" i="17"/>
  <c r="BH85" i="21" l="1"/>
  <c r="BH86" i="21" s="1"/>
  <c r="BG85" i="21"/>
  <c r="BG86" i="21" s="1"/>
  <c r="BF85" i="21"/>
  <c r="BF86" i="21" s="1"/>
  <c r="BE85" i="21"/>
  <c r="BE86" i="21" s="1"/>
  <c r="BD85" i="21"/>
  <c r="BD86" i="21" s="1"/>
  <c r="AZ85" i="21"/>
  <c r="AZ86" i="21" s="1"/>
  <c r="AX85" i="21"/>
  <c r="AX86" i="21" s="1"/>
  <c r="AW85" i="21"/>
  <c r="AW86" i="21" s="1"/>
  <c r="AV85" i="21"/>
  <c r="AV86" i="21" s="1"/>
  <c r="AU85" i="21"/>
  <c r="AU86" i="21" s="1"/>
  <c r="AT85" i="21"/>
  <c r="AT86" i="21" s="1"/>
  <c r="AS85" i="21"/>
  <c r="AS86" i="21" s="1"/>
  <c r="AR85" i="21"/>
  <c r="AR86" i="21" s="1"/>
  <c r="AQ85" i="21"/>
  <c r="AQ86" i="21" s="1"/>
  <c r="AP85" i="21"/>
  <c r="AP86" i="21" s="1"/>
  <c r="BH78" i="21"/>
  <c r="BH79" i="21" s="1"/>
  <c r="BG78" i="21"/>
  <c r="BG79" i="21" s="1"/>
  <c r="BF78" i="21"/>
  <c r="BF79" i="21" s="1"/>
  <c r="BE78" i="21"/>
  <c r="BE79" i="21" s="1"/>
  <c r="BD78" i="21"/>
  <c r="BD79" i="21" s="1"/>
  <c r="BC78" i="21"/>
  <c r="BC79" i="21" s="1"/>
  <c r="BB78" i="21"/>
  <c r="BB79" i="21" s="1"/>
  <c r="BA78" i="21"/>
  <c r="BA79" i="21" s="1"/>
  <c r="AZ78" i="21"/>
  <c r="AZ79" i="21" s="1"/>
  <c r="AX78" i="21"/>
  <c r="AX79" i="21" s="1"/>
  <c r="AW78" i="21"/>
  <c r="AW79" i="21" s="1"/>
  <c r="AV78" i="21"/>
  <c r="AV79" i="21" s="1"/>
  <c r="AU78" i="21"/>
  <c r="AU79" i="21" s="1"/>
  <c r="AT78" i="21"/>
  <c r="AT79" i="21" s="1"/>
  <c r="AS78" i="21"/>
  <c r="AS79" i="21" s="1"/>
  <c r="AR78" i="21"/>
  <c r="AR79" i="21" s="1"/>
  <c r="AQ78" i="21"/>
  <c r="AQ79" i="21" s="1"/>
  <c r="AP78" i="21"/>
  <c r="AP79" i="21" s="1"/>
  <c r="BH71" i="21"/>
  <c r="BH72" i="21" s="1"/>
  <c r="BG71" i="21"/>
  <c r="BG72" i="21" s="1"/>
  <c r="BF71" i="21"/>
  <c r="BF72" i="21" s="1"/>
  <c r="BE71" i="21"/>
  <c r="BE72" i="21" s="1"/>
  <c r="BD71" i="21"/>
  <c r="BD72" i="21" s="1"/>
  <c r="BC71" i="21"/>
  <c r="BC72" i="21" s="1"/>
  <c r="BB71" i="21"/>
  <c r="BB72" i="21" s="1"/>
  <c r="BA71" i="21"/>
  <c r="BA72" i="21" s="1"/>
  <c r="AZ71" i="21"/>
  <c r="AZ72" i="21" s="1"/>
  <c r="AX71" i="21"/>
  <c r="AX72" i="21" s="1"/>
  <c r="AW71" i="21"/>
  <c r="AW72" i="21" s="1"/>
  <c r="AV71" i="21"/>
  <c r="AV72" i="21" s="1"/>
  <c r="AU71" i="21"/>
  <c r="AU72" i="21" s="1"/>
  <c r="AT71" i="21"/>
  <c r="AT72" i="21" s="1"/>
  <c r="AS71" i="21"/>
  <c r="AS72" i="21" s="1"/>
  <c r="AR71" i="21"/>
  <c r="AR72" i="21" s="1"/>
  <c r="AQ71" i="21"/>
  <c r="AQ72" i="21" s="1"/>
  <c r="AP71" i="21"/>
  <c r="AP72" i="21" s="1"/>
  <c r="BH64" i="21"/>
  <c r="BH65" i="21" s="1"/>
  <c r="BG64" i="21"/>
  <c r="BG65" i="21" s="1"/>
  <c r="BF64" i="21"/>
  <c r="BF65" i="21" s="1"/>
  <c r="BE64" i="21"/>
  <c r="BE65" i="21" s="1"/>
  <c r="BD64" i="21"/>
  <c r="BD65" i="21" s="1"/>
  <c r="BC64" i="21"/>
  <c r="BC65" i="21" s="1"/>
  <c r="BB64" i="21"/>
  <c r="BB65" i="21" s="1"/>
  <c r="BA64" i="21"/>
  <c r="BA65" i="21" s="1"/>
  <c r="AZ64" i="21"/>
  <c r="AZ65" i="21" s="1"/>
  <c r="AX64" i="21"/>
  <c r="AX65" i="21" s="1"/>
  <c r="AW64" i="21"/>
  <c r="AW65" i="21" s="1"/>
  <c r="AV64" i="21"/>
  <c r="AV65" i="21" s="1"/>
  <c r="AU64" i="21"/>
  <c r="AU65" i="21" s="1"/>
  <c r="AT64" i="21"/>
  <c r="AT65" i="21" s="1"/>
  <c r="AS64" i="21"/>
  <c r="AS65" i="21" s="1"/>
  <c r="AR64" i="21"/>
  <c r="AR65" i="21" s="1"/>
  <c r="AQ64" i="21"/>
  <c r="AQ65" i="21" s="1"/>
  <c r="AP64" i="21"/>
  <c r="AP65" i="21" s="1"/>
  <c r="BY38" i="22" l="1"/>
  <c r="BY39" i="22" s="1"/>
  <c r="BZ38" i="22"/>
  <c r="BZ39" i="22" s="1"/>
  <c r="BL38" i="22"/>
  <c r="BL39" i="22" s="1"/>
  <c r="BM38" i="22"/>
  <c r="BM39" i="22" s="1"/>
  <c r="BX38" i="22" l="1"/>
  <c r="BX39" i="22" s="1"/>
  <c r="BW38" i="22"/>
  <c r="BW39" i="22" s="1"/>
  <c r="BV38" i="22"/>
  <c r="BV39" i="22" s="1"/>
  <c r="BU38" i="22"/>
  <c r="BU39" i="22" s="1"/>
  <c r="BT38" i="22"/>
  <c r="BT39" i="22" s="1"/>
  <c r="BS38" i="22"/>
  <c r="BS39" i="22" s="1"/>
  <c r="BR38" i="22"/>
  <c r="BR39" i="22" s="1"/>
  <c r="BQ38" i="22"/>
  <c r="BQ39" i="22" s="1"/>
  <c r="BP38" i="22"/>
  <c r="BP39" i="22" s="1"/>
  <c r="BO38" i="22"/>
  <c r="BO39" i="22" s="1"/>
  <c r="BK38" i="22"/>
  <c r="BK39" i="22" s="1"/>
  <c r="BJ38" i="22"/>
  <c r="BJ39" i="22" s="1"/>
  <c r="BI38" i="22"/>
  <c r="BI39" i="22" s="1"/>
  <c r="BH38" i="22"/>
  <c r="BH39" i="22" s="1"/>
  <c r="BG38" i="22"/>
  <c r="BG39" i="22" s="1"/>
  <c r="BF38" i="22"/>
  <c r="BF39" i="22" s="1"/>
  <c r="BE38" i="22"/>
  <c r="BE39" i="22" s="1"/>
  <c r="BD38" i="22"/>
  <c r="BD39" i="22" s="1"/>
  <c r="BC38" i="22"/>
  <c r="BC39" i="22" s="1"/>
  <c r="BB38" i="22"/>
  <c r="BB39" i="22" s="1"/>
  <c r="AI96" i="36" l="1"/>
  <c r="AG96" i="36"/>
  <c r="AF96" i="36"/>
  <c r="AE96" i="36"/>
  <c r="AD96" i="36"/>
  <c r="AC96" i="36"/>
  <c r="AB96" i="36"/>
  <c r="AA96" i="36"/>
  <c r="Z96" i="36"/>
  <c r="AI75" i="36"/>
  <c r="AG75" i="36"/>
  <c r="AF75" i="36"/>
  <c r="AE75" i="36"/>
  <c r="AD75" i="36"/>
  <c r="AC75" i="36"/>
  <c r="AB75" i="36"/>
  <c r="AA75" i="36"/>
  <c r="Z75" i="36"/>
  <c r="AI68" i="36"/>
  <c r="AG68" i="36"/>
  <c r="AF68" i="36"/>
  <c r="AE68" i="36"/>
  <c r="AD68" i="36"/>
  <c r="AC68" i="36"/>
  <c r="AB68" i="36"/>
  <c r="AA68" i="36"/>
  <c r="Z68" i="36"/>
  <c r="AI61" i="36"/>
  <c r="AG61" i="36"/>
  <c r="AF61" i="36"/>
  <c r="AE61" i="36"/>
  <c r="AD61" i="36"/>
  <c r="AC61" i="36"/>
  <c r="AB61" i="36"/>
  <c r="AA61" i="36"/>
  <c r="Z61" i="36"/>
  <c r="AI54" i="36"/>
  <c r="AG54" i="36"/>
  <c r="AF54" i="36"/>
  <c r="AE54" i="36"/>
  <c r="AD54" i="36"/>
  <c r="AC54" i="36"/>
  <c r="AB54" i="36"/>
  <c r="AA54" i="36"/>
  <c r="Z54" i="36"/>
  <c r="AI47" i="36"/>
  <c r="AG47" i="36"/>
  <c r="AF47" i="36"/>
  <c r="AE47" i="36"/>
  <c r="AD47" i="36"/>
  <c r="AC47" i="36"/>
  <c r="AB47" i="36"/>
  <c r="AA47" i="36"/>
  <c r="Z47" i="36"/>
  <c r="AI40" i="36"/>
  <c r="AG40" i="36"/>
  <c r="AF40" i="36"/>
  <c r="AE40" i="36"/>
  <c r="AD40" i="36"/>
  <c r="AC40" i="36"/>
  <c r="AB40" i="36"/>
  <c r="AA40" i="36"/>
  <c r="Z40" i="36"/>
  <c r="AI33" i="36"/>
  <c r="AG33" i="36"/>
  <c r="AF33" i="36"/>
  <c r="AE33" i="36"/>
  <c r="AD33" i="36"/>
  <c r="AC33" i="36"/>
  <c r="AB33" i="36"/>
  <c r="AA33" i="36"/>
  <c r="Z33" i="36"/>
  <c r="AI26" i="36"/>
  <c r="AI19" i="36"/>
  <c r="AG26" i="36"/>
  <c r="AF26" i="36"/>
  <c r="AE26" i="36"/>
  <c r="AD26" i="36"/>
  <c r="AC26" i="36"/>
  <c r="AB26" i="36"/>
  <c r="AA26" i="36"/>
  <c r="Z26" i="36"/>
  <c r="AG19" i="36"/>
  <c r="AF19" i="36"/>
  <c r="AE19" i="36"/>
  <c r="AD19" i="36"/>
  <c r="AC19" i="36"/>
  <c r="AB19" i="36"/>
  <c r="AA19" i="36"/>
  <c r="Z19" i="36"/>
  <c r="AI12" i="36"/>
  <c r="AG12" i="36"/>
  <c r="AF12" i="36"/>
  <c r="AE12" i="36"/>
  <c r="AD12" i="36"/>
  <c r="AC12" i="36"/>
  <c r="AB12" i="36"/>
  <c r="AA12" i="36"/>
  <c r="Z12" i="36"/>
  <c r="BN95" i="36"/>
  <c r="BM95" i="36"/>
  <c r="BL95" i="36"/>
  <c r="BK95" i="36"/>
  <c r="BK97" i="36" s="1"/>
  <c r="BK98" i="36" s="1"/>
  <c r="BJ95" i="36"/>
  <c r="BJ97" i="36" s="1"/>
  <c r="BJ98" i="36" s="1"/>
  <c r="BI95" i="36"/>
  <c r="BI97" i="36" s="1"/>
  <c r="BI98" i="36" s="1"/>
  <c r="BH95" i="36"/>
  <c r="BH97" i="36" s="1"/>
  <c r="BH98" i="36" s="1"/>
  <c r="BG95" i="36"/>
  <c r="BG97" i="36" s="1"/>
  <c r="BG98" i="36" s="1"/>
  <c r="BF95" i="36"/>
  <c r="BE95" i="36"/>
  <c r="BN88" i="36"/>
  <c r="BM88" i="36"/>
  <c r="BM90" i="36" s="1"/>
  <c r="BM91" i="36" s="1"/>
  <c r="BL88" i="36"/>
  <c r="BL90" i="36" s="1"/>
  <c r="BL91" i="36" s="1"/>
  <c r="BK88" i="36"/>
  <c r="BJ88" i="36"/>
  <c r="BI88" i="36"/>
  <c r="BI90" i="36" s="1"/>
  <c r="BI91" i="36" s="1"/>
  <c r="BH88" i="36"/>
  <c r="BH90" i="36" s="1"/>
  <c r="BH91" i="36" s="1"/>
  <c r="BG88" i="36"/>
  <c r="BG90" i="36" s="1"/>
  <c r="BG91" i="36" s="1"/>
  <c r="BF88" i="36"/>
  <c r="BE88" i="36"/>
  <c r="BN74" i="36"/>
  <c r="BN76" i="36" s="1"/>
  <c r="BN77" i="36" s="1"/>
  <c r="BM74" i="36"/>
  <c r="BL74" i="36"/>
  <c r="BK74" i="36"/>
  <c r="BJ74" i="36"/>
  <c r="BI74" i="36"/>
  <c r="BI76" i="36" s="1"/>
  <c r="BI77" i="36" s="1"/>
  <c r="BH74" i="36"/>
  <c r="BH76" i="36" s="1"/>
  <c r="BH77" i="36" s="1"/>
  <c r="BG74" i="36"/>
  <c r="BG76" i="36" s="1"/>
  <c r="BG77" i="36" s="1"/>
  <c r="BF74" i="36"/>
  <c r="BF76" i="36" s="1"/>
  <c r="BF77" i="36" s="1"/>
  <c r="BE74" i="36"/>
  <c r="BN67" i="36"/>
  <c r="BN69" i="36" s="1"/>
  <c r="BN70" i="36" s="1"/>
  <c r="BM67" i="36"/>
  <c r="BL67" i="36"/>
  <c r="BK67" i="36"/>
  <c r="BK69" i="36" s="1"/>
  <c r="BK70" i="36" s="1"/>
  <c r="BJ67" i="36"/>
  <c r="BJ69" i="36" s="1"/>
  <c r="BJ70" i="36" s="1"/>
  <c r="BI67" i="36"/>
  <c r="BI69" i="36" s="1"/>
  <c r="BI70" i="36" s="1"/>
  <c r="BH67" i="36"/>
  <c r="BH69" i="36" s="1"/>
  <c r="BH70" i="36" s="1"/>
  <c r="BG67" i="36"/>
  <c r="BG69" i="36" s="1"/>
  <c r="BG70" i="36" s="1"/>
  <c r="BF67" i="36"/>
  <c r="BE67" i="36"/>
  <c r="BN60" i="36"/>
  <c r="BM60" i="36"/>
  <c r="BL60" i="36"/>
  <c r="BK60" i="36"/>
  <c r="BJ60" i="36"/>
  <c r="BI60" i="36"/>
  <c r="BI62" i="36" s="1"/>
  <c r="BI63" i="36" s="1"/>
  <c r="BH60" i="36"/>
  <c r="BH62" i="36" s="1"/>
  <c r="BH63" i="36" s="1"/>
  <c r="BG60" i="36"/>
  <c r="BG62" i="36" s="1"/>
  <c r="BG63" i="36" s="1"/>
  <c r="BF60" i="36"/>
  <c r="BE60" i="36"/>
  <c r="BN53" i="36"/>
  <c r="BM53" i="36"/>
  <c r="BL53" i="36"/>
  <c r="BL55" i="36" s="1"/>
  <c r="BL56" i="36" s="1"/>
  <c r="BK53" i="36"/>
  <c r="BJ53" i="36"/>
  <c r="BI53" i="36"/>
  <c r="BI55" i="36" s="1"/>
  <c r="BI56" i="36" s="1"/>
  <c r="BH53" i="36"/>
  <c r="BH55" i="36" s="1"/>
  <c r="BH56" i="36" s="1"/>
  <c r="BG53" i="36"/>
  <c r="BG55" i="36" s="1"/>
  <c r="BG56" i="36" s="1"/>
  <c r="BF53" i="36"/>
  <c r="BE53" i="36"/>
  <c r="BN46" i="36"/>
  <c r="BN48" i="36" s="1"/>
  <c r="BN49" i="36" s="1"/>
  <c r="BM46" i="36"/>
  <c r="BL46" i="36"/>
  <c r="BK46" i="36"/>
  <c r="BJ46" i="36"/>
  <c r="BI46" i="36"/>
  <c r="BI48" i="36" s="1"/>
  <c r="BI49" i="36" s="1"/>
  <c r="BH46" i="36"/>
  <c r="BH48" i="36" s="1"/>
  <c r="BH49" i="36" s="1"/>
  <c r="BG46" i="36"/>
  <c r="BG48" i="36" s="1"/>
  <c r="BG49" i="36" s="1"/>
  <c r="BF46" i="36"/>
  <c r="BF48" i="36" s="1"/>
  <c r="BF49" i="36" s="1"/>
  <c r="BE46" i="36"/>
  <c r="BN39" i="36"/>
  <c r="BM39" i="36"/>
  <c r="BL39" i="36"/>
  <c r="BK39" i="36"/>
  <c r="BJ39" i="36"/>
  <c r="BJ41" i="36" s="1"/>
  <c r="BJ42" i="36" s="1"/>
  <c r="BI39" i="36"/>
  <c r="BI41" i="36" s="1"/>
  <c r="BI42" i="36" s="1"/>
  <c r="BH39" i="36"/>
  <c r="BH41" i="36" s="1"/>
  <c r="BH42" i="36" s="1"/>
  <c r="BG39" i="36"/>
  <c r="BG41" i="36" s="1"/>
  <c r="BG42" i="36" s="1"/>
  <c r="BF39" i="36"/>
  <c r="BE39" i="36"/>
  <c r="BN32" i="36"/>
  <c r="BM32" i="36"/>
  <c r="BM34" i="36" s="1"/>
  <c r="BM35" i="36" s="1"/>
  <c r="BL32" i="36"/>
  <c r="BK32" i="36"/>
  <c r="BK34" i="36" s="1"/>
  <c r="BK35" i="36" s="1"/>
  <c r="BJ32" i="36"/>
  <c r="BJ34" i="36" s="1"/>
  <c r="BJ35" i="36" s="1"/>
  <c r="BI32" i="36"/>
  <c r="BI34" i="36" s="1"/>
  <c r="BI35" i="36" s="1"/>
  <c r="BH32" i="36"/>
  <c r="BH34" i="36" s="1"/>
  <c r="BH35" i="36" s="1"/>
  <c r="BG32" i="36"/>
  <c r="BG34" i="36" s="1"/>
  <c r="BG35" i="36" s="1"/>
  <c r="BF32" i="36"/>
  <c r="BF34" i="36" s="1"/>
  <c r="BF35" i="36" s="1"/>
  <c r="BE32" i="36"/>
  <c r="BN25" i="36"/>
  <c r="BM25" i="36"/>
  <c r="BM27" i="36" s="1"/>
  <c r="BM28" i="36" s="1"/>
  <c r="BL25" i="36"/>
  <c r="BK25" i="36"/>
  <c r="BJ25" i="36"/>
  <c r="BI25" i="36"/>
  <c r="BI27" i="36" s="1"/>
  <c r="BI28" i="36" s="1"/>
  <c r="BH25" i="36"/>
  <c r="BH27" i="36" s="1"/>
  <c r="BH28" i="36" s="1"/>
  <c r="BG25" i="36"/>
  <c r="BG27" i="36" s="1"/>
  <c r="BG28" i="36" s="1"/>
  <c r="BF25" i="36"/>
  <c r="BE25" i="36"/>
  <c r="BN18" i="36"/>
  <c r="BM18" i="36"/>
  <c r="BL18" i="36"/>
  <c r="BK18" i="36"/>
  <c r="BJ18" i="36"/>
  <c r="BI18" i="36"/>
  <c r="BI20" i="36" s="1"/>
  <c r="BI21" i="36" s="1"/>
  <c r="BH18" i="36"/>
  <c r="BH20" i="36" s="1"/>
  <c r="BH21" i="36" s="1"/>
  <c r="BG18" i="36"/>
  <c r="BG20" i="36" s="1"/>
  <c r="BG21" i="36" s="1"/>
  <c r="BF18" i="36"/>
  <c r="BF20" i="36" s="1"/>
  <c r="BF21" i="36" s="1"/>
  <c r="BE18" i="36"/>
  <c r="BN11" i="36"/>
  <c r="BN13" i="36" s="1"/>
  <c r="BN14" i="36" s="1"/>
  <c r="BM11" i="36"/>
  <c r="BL11" i="36"/>
  <c r="BK11" i="36"/>
  <c r="BJ11" i="36"/>
  <c r="BJ13" i="36" s="1"/>
  <c r="BJ14" i="36" s="1"/>
  <c r="BI11" i="36"/>
  <c r="BI13" i="36" s="1"/>
  <c r="BI14" i="36" s="1"/>
  <c r="BH11" i="36"/>
  <c r="BH13" i="36" s="1"/>
  <c r="BH14" i="36" s="1"/>
  <c r="BG11" i="36"/>
  <c r="BG13" i="36" s="1"/>
  <c r="BG14" i="36" s="1"/>
  <c r="BF11" i="36"/>
  <c r="BF13" i="36" s="1"/>
  <c r="BF14" i="36" s="1"/>
  <c r="BE11" i="36"/>
  <c r="BC95" i="36"/>
  <c r="BB95" i="36"/>
  <c r="BA95" i="36"/>
  <c r="BA97" i="36" s="1"/>
  <c r="BA98" i="36" s="1"/>
  <c r="AZ95" i="36"/>
  <c r="AY95" i="36"/>
  <c r="AY97" i="36" s="1"/>
  <c r="AY98" i="36" s="1"/>
  <c r="AX95" i="36"/>
  <c r="AW95" i="36"/>
  <c r="AW97" i="36" s="1"/>
  <c r="AW98" i="36" s="1"/>
  <c r="AV95" i="36"/>
  <c r="AV97" i="36" s="1"/>
  <c r="AV98" i="36" s="1"/>
  <c r="AU95" i="36"/>
  <c r="AU97" i="36" s="1"/>
  <c r="AU98" i="36" s="1"/>
  <c r="AT95" i="36"/>
  <c r="AT97" i="36" s="1"/>
  <c r="AT98" i="36" s="1"/>
  <c r="BC88" i="36"/>
  <c r="BB88" i="36"/>
  <c r="BA88" i="36"/>
  <c r="BA90" i="36" s="1"/>
  <c r="BA91" i="36" s="1"/>
  <c r="AZ88" i="36"/>
  <c r="AY88" i="36"/>
  <c r="AY90" i="36" s="1"/>
  <c r="AY91" i="36" s="1"/>
  <c r="AX88" i="36"/>
  <c r="AW88" i="36"/>
  <c r="AW90" i="36" s="1"/>
  <c r="AW91" i="36" s="1"/>
  <c r="AV88" i="36"/>
  <c r="AV90" i="36" s="1"/>
  <c r="AV91" i="36" s="1"/>
  <c r="AU88" i="36"/>
  <c r="AU90" i="36" s="1"/>
  <c r="AU91" i="36" s="1"/>
  <c r="AT88" i="36"/>
  <c r="BA83" i="36"/>
  <c r="BA84" i="36" s="1"/>
  <c r="AU83" i="36"/>
  <c r="AU84" i="36" s="1"/>
  <c r="BC74" i="36"/>
  <c r="BB74" i="36"/>
  <c r="BA74" i="36"/>
  <c r="AZ74" i="36"/>
  <c r="AZ76" i="36" s="1"/>
  <c r="AZ77" i="36" s="1"/>
  <c r="AY74" i="36"/>
  <c r="AX74" i="36"/>
  <c r="AW74" i="36"/>
  <c r="AW76" i="36" s="1"/>
  <c r="AW77" i="36" s="1"/>
  <c r="AV74" i="36"/>
  <c r="AU74" i="36"/>
  <c r="AT74" i="36"/>
  <c r="AT76" i="36" s="1"/>
  <c r="AT77" i="36" s="1"/>
  <c r="BC67" i="36"/>
  <c r="BB67" i="36"/>
  <c r="BA67" i="36"/>
  <c r="BA69" i="36" s="1"/>
  <c r="BA70" i="36" s="1"/>
  <c r="AZ67" i="36"/>
  <c r="AY67" i="36"/>
  <c r="AY69" i="36" s="1"/>
  <c r="AY70" i="36" s="1"/>
  <c r="AX67" i="36"/>
  <c r="AW67" i="36"/>
  <c r="AV67" i="36"/>
  <c r="AU67" i="36"/>
  <c r="AT67" i="36"/>
  <c r="AT69" i="36" s="1"/>
  <c r="AT70" i="36" s="1"/>
  <c r="BC60" i="36"/>
  <c r="BB60" i="36"/>
  <c r="BA60" i="36"/>
  <c r="BA62" i="36" s="1"/>
  <c r="BA63" i="36" s="1"/>
  <c r="AZ60" i="36"/>
  <c r="AY60" i="36"/>
  <c r="AX60" i="36"/>
  <c r="AW60" i="36"/>
  <c r="AV60" i="36"/>
  <c r="AU60" i="36"/>
  <c r="AU62" i="36" s="1"/>
  <c r="AU63" i="36" s="1"/>
  <c r="AT60" i="36"/>
  <c r="AT62" i="36" s="1"/>
  <c r="AT63" i="36" s="1"/>
  <c r="BC53" i="36"/>
  <c r="BC55" i="36" s="1"/>
  <c r="BC56" i="36" s="1"/>
  <c r="BB53" i="36"/>
  <c r="BA53" i="36"/>
  <c r="AZ53" i="36"/>
  <c r="AY53" i="36"/>
  <c r="AX53" i="36"/>
  <c r="AW53" i="36"/>
  <c r="AW55" i="36" s="1"/>
  <c r="AW56" i="36" s="1"/>
  <c r="AV53" i="36"/>
  <c r="AU53" i="36"/>
  <c r="AU55" i="36" s="1"/>
  <c r="AU56" i="36" s="1"/>
  <c r="AT53" i="36"/>
  <c r="BC46" i="36"/>
  <c r="BB46" i="36"/>
  <c r="BA46" i="36"/>
  <c r="AZ46" i="36"/>
  <c r="AZ48" i="36" s="1"/>
  <c r="AZ49" i="36" s="1"/>
  <c r="AY46" i="36"/>
  <c r="AX46" i="36"/>
  <c r="AW46" i="36"/>
  <c r="AV46" i="36"/>
  <c r="AU46" i="36"/>
  <c r="AT46" i="36"/>
  <c r="AT48" i="36" s="1"/>
  <c r="AT49" i="36" s="1"/>
  <c r="BC39" i="36"/>
  <c r="BB39" i="36"/>
  <c r="BA39" i="36"/>
  <c r="BA41" i="36" s="1"/>
  <c r="BA42" i="36" s="1"/>
  <c r="AZ39" i="36"/>
  <c r="AY39" i="36"/>
  <c r="AX39" i="36"/>
  <c r="AW39" i="36"/>
  <c r="AW41" i="36" s="1"/>
  <c r="AW42" i="36" s="1"/>
  <c r="AV39" i="36"/>
  <c r="AU39" i="36"/>
  <c r="AT39" i="36"/>
  <c r="AT41" i="36" s="1"/>
  <c r="AT42" i="36" s="1"/>
  <c r="BC32" i="36"/>
  <c r="BB32" i="36"/>
  <c r="BA32" i="36"/>
  <c r="AZ32" i="36"/>
  <c r="AY32" i="36"/>
  <c r="AX32" i="36"/>
  <c r="AW32" i="36"/>
  <c r="AV32" i="36"/>
  <c r="AV34" i="36" s="1"/>
  <c r="AV35" i="36" s="1"/>
  <c r="AU32" i="36"/>
  <c r="AU34" i="36" s="1"/>
  <c r="AU35" i="36" s="1"/>
  <c r="AT32" i="36"/>
  <c r="AT34" i="36" s="1"/>
  <c r="AT35" i="36" s="1"/>
  <c r="BC25" i="36"/>
  <c r="BB25" i="36"/>
  <c r="BA25" i="36"/>
  <c r="AZ25" i="36"/>
  <c r="AY25" i="36"/>
  <c r="AX25" i="36"/>
  <c r="AW25" i="36"/>
  <c r="AV25" i="36"/>
  <c r="AU25" i="36"/>
  <c r="AT25" i="36"/>
  <c r="BC18" i="36"/>
  <c r="BB18" i="36"/>
  <c r="BA18" i="36"/>
  <c r="AZ18" i="36"/>
  <c r="AZ20" i="36" s="1"/>
  <c r="AZ21" i="36" s="1"/>
  <c r="AY18" i="36"/>
  <c r="AX18" i="36"/>
  <c r="AW18" i="36"/>
  <c r="AW20" i="36" s="1"/>
  <c r="AW21" i="36" s="1"/>
  <c r="AV18" i="36"/>
  <c r="AU18" i="36"/>
  <c r="AT18" i="36"/>
  <c r="BC11" i="36"/>
  <c r="BB11" i="36"/>
  <c r="BA11" i="36"/>
  <c r="BA13" i="36" s="1"/>
  <c r="BA14" i="36" s="1"/>
  <c r="AZ11" i="36"/>
  <c r="AY11" i="36"/>
  <c r="AX11" i="36"/>
  <c r="AW11" i="36"/>
  <c r="AV11" i="36"/>
  <c r="AU11" i="36"/>
  <c r="AT11" i="36"/>
  <c r="AT13" i="36" s="1"/>
  <c r="AT14" i="36" s="1"/>
  <c r="BN97" i="36"/>
  <c r="BN98" i="36" s="1"/>
  <c r="BM97" i="36"/>
  <c r="BM98" i="36" s="1"/>
  <c r="BL97" i="36"/>
  <c r="BL98" i="36" s="1"/>
  <c r="BF97" i="36"/>
  <c r="BF98" i="36" s="1"/>
  <c r="BE97" i="36"/>
  <c r="BE98" i="36" s="1"/>
  <c r="BC97" i="36"/>
  <c r="BC98" i="36" s="1"/>
  <c r="BB97" i="36"/>
  <c r="BB98" i="36" s="1"/>
  <c r="AZ97" i="36"/>
  <c r="AZ98" i="36" s="1"/>
  <c r="AX97" i="36"/>
  <c r="AX98" i="36" s="1"/>
  <c r="BN90" i="36"/>
  <c r="BN91" i="36" s="1"/>
  <c r="BK90" i="36"/>
  <c r="BK91" i="36" s="1"/>
  <c r="BJ90" i="36"/>
  <c r="BJ91" i="36" s="1"/>
  <c r="BF90" i="36"/>
  <c r="BF91" i="36" s="1"/>
  <c r="BC90" i="36"/>
  <c r="BC91" i="36" s="1"/>
  <c r="BB90" i="36"/>
  <c r="BB91" i="36" s="1"/>
  <c r="AZ90" i="36"/>
  <c r="AZ91" i="36" s="1"/>
  <c r="AT90" i="36"/>
  <c r="AT91" i="36" s="1"/>
  <c r="BN83" i="36"/>
  <c r="BN84" i="36" s="1"/>
  <c r="BM83" i="36"/>
  <c r="BM84" i="36" s="1"/>
  <c r="BL83" i="36"/>
  <c r="BL84" i="36" s="1"/>
  <c r="BK83" i="36"/>
  <c r="BK84" i="36" s="1"/>
  <c r="BJ83" i="36"/>
  <c r="BJ84" i="36" s="1"/>
  <c r="BF83" i="36"/>
  <c r="BF84" i="36" s="1"/>
  <c r="BE83" i="36"/>
  <c r="BE84" i="36" s="1"/>
  <c r="BC83" i="36"/>
  <c r="BC84" i="36" s="1"/>
  <c r="BB83" i="36"/>
  <c r="BB84" i="36" s="1"/>
  <c r="AZ83" i="36"/>
  <c r="AZ84" i="36" s="1"/>
  <c r="AY83" i="36"/>
  <c r="AY84" i="36" s="1"/>
  <c r="AX83" i="36"/>
  <c r="AX84" i="36" s="1"/>
  <c r="AW83" i="36"/>
  <c r="AW84" i="36" s="1"/>
  <c r="AV83" i="36"/>
  <c r="AV84" i="36" s="1"/>
  <c r="AT83" i="36"/>
  <c r="AT84" i="36" s="1"/>
  <c r="BM76" i="36"/>
  <c r="BM77" i="36" s="1"/>
  <c r="BL76" i="36"/>
  <c r="BL77" i="36" s="1"/>
  <c r="BK76" i="36"/>
  <c r="BK77" i="36" s="1"/>
  <c r="BJ76" i="36"/>
  <c r="BJ77" i="36" s="1"/>
  <c r="BE76" i="36"/>
  <c r="BE77" i="36" s="1"/>
  <c r="BC76" i="36"/>
  <c r="BC77" i="36" s="1"/>
  <c r="BB76" i="36"/>
  <c r="BB77" i="36" s="1"/>
  <c r="BA76" i="36"/>
  <c r="BA77" i="36" s="1"/>
  <c r="AX76" i="36"/>
  <c r="AX77" i="36" s="1"/>
  <c r="AV76" i="36"/>
  <c r="AV77" i="36" s="1"/>
  <c r="AU76" i="36"/>
  <c r="AU77" i="36" s="1"/>
  <c r="BM69" i="36"/>
  <c r="BM70" i="36" s="1"/>
  <c r="BL69" i="36"/>
  <c r="BL70" i="36" s="1"/>
  <c r="BF69" i="36"/>
  <c r="BF70" i="36" s="1"/>
  <c r="BE69" i="36"/>
  <c r="BE70" i="36" s="1"/>
  <c r="BC69" i="36"/>
  <c r="BC70" i="36" s="1"/>
  <c r="BB69" i="36"/>
  <c r="BB70" i="36" s="1"/>
  <c r="AZ69" i="36"/>
  <c r="AZ70" i="36" s="1"/>
  <c r="AX69" i="36"/>
  <c r="AX70" i="36" s="1"/>
  <c r="AW69" i="36"/>
  <c r="AW70" i="36" s="1"/>
  <c r="AV69" i="36"/>
  <c r="AV70" i="36" s="1"/>
  <c r="AU69" i="36"/>
  <c r="AU70" i="36" s="1"/>
  <c r="BN62" i="36"/>
  <c r="BN63" i="36" s="1"/>
  <c r="BM62" i="36"/>
  <c r="BM63" i="36" s="1"/>
  <c r="BL62" i="36"/>
  <c r="BL63" i="36" s="1"/>
  <c r="BK62" i="36"/>
  <c r="BK63" i="36" s="1"/>
  <c r="BJ62" i="36"/>
  <c r="BJ63" i="36" s="1"/>
  <c r="BF62" i="36"/>
  <c r="BF63" i="36" s="1"/>
  <c r="BE62" i="36"/>
  <c r="BE63" i="36" s="1"/>
  <c r="BC62" i="36"/>
  <c r="BC63" i="36" s="1"/>
  <c r="BB62" i="36"/>
  <c r="BB63" i="36" s="1"/>
  <c r="AZ62" i="36"/>
  <c r="AZ63" i="36" s="1"/>
  <c r="AY62" i="36"/>
  <c r="AY63" i="36" s="1"/>
  <c r="AX62" i="36"/>
  <c r="AX63" i="36" s="1"/>
  <c r="AW62" i="36"/>
  <c r="AW63" i="36" s="1"/>
  <c r="AV62" i="36"/>
  <c r="AV63" i="36" s="1"/>
  <c r="BN55" i="36"/>
  <c r="BN56" i="36" s="1"/>
  <c r="BM55" i="36"/>
  <c r="BM56" i="36" s="1"/>
  <c r="BK55" i="36"/>
  <c r="BK56" i="36" s="1"/>
  <c r="BJ55" i="36"/>
  <c r="BJ56" i="36" s="1"/>
  <c r="BF55" i="36"/>
  <c r="BF56" i="36" s="1"/>
  <c r="BE55" i="36"/>
  <c r="BE56" i="36" s="1"/>
  <c r="BB55" i="36"/>
  <c r="BB56" i="36" s="1"/>
  <c r="BA55" i="36"/>
  <c r="BA56" i="36" s="1"/>
  <c r="AZ55" i="36"/>
  <c r="AZ56" i="36" s="1"/>
  <c r="AY55" i="36"/>
  <c r="AY56" i="36" s="1"/>
  <c r="AV55" i="36"/>
  <c r="AV56" i="36" s="1"/>
  <c r="AT55" i="36"/>
  <c r="AT56" i="36" s="1"/>
  <c r="BM48" i="36"/>
  <c r="BM49" i="36" s="1"/>
  <c r="BL48" i="36"/>
  <c r="BL49" i="36" s="1"/>
  <c r="BK48" i="36"/>
  <c r="BK49" i="36" s="1"/>
  <c r="BJ48" i="36"/>
  <c r="BJ49" i="36" s="1"/>
  <c r="BE48" i="36"/>
  <c r="BE49" i="36" s="1"/>
  <c r="BC48" i="36"/>
  <c r="BC49" i="36" s="1"/>
  <c r="BB48" i="36"/>
  <c r="BB49" i="36" s="1"/>
  <c r="BA48" i="36"/>
  <c r="BA49" i="36" s="1"/>
  <c r="AX48" i="36"/>
  <c r="AX49" i="36" s="1"/>
  <c r="AW48" i="36"/>
  <c r="AW49" i="36" s="1"/>
  <c r="AV48" i="36"/>
  <c r="AV49" i="36" s="1"/>
  <c r="BN41" i="36"/>
  <c r="BN42" i="36" s="1"/>
  <c r="BM41" i="36"/>
  <c r="BM42" i="36" s="1"/>
  <c r="BL41" i="36"/>
  <c r="BL42" i="36" s="1"/>
  <c r="BK41" i="36"/>
  <c r="BK42" i="36" s="1"/>
  <c r="BF41" i="36"/>
  <c r="BF42" i="36" s="1"/>
  <c r="BE41" i="36"/>
  <c r="BE42" i="36" s="1"/>
  <c r="BC41" i="36"/>
  <c r="BC42" i="36" s="1"/>
  <c r="BB41" i="36"/>
  <c r="BB42" i="36" s="1"/>
  <c r="AZ41" i="36"/>
  <c r="AZ42" i="36" s="1"/>
  <c r="AY41" i="36"/>
  <c r="AY42" i="36" s="1"/>
  <c r="AV41" i="36"/>
  <c r="AV42" i="36" s="1"/>
  <c r="AU41" i="36"/>
  <c r="AU42" i="36" s="1"/>
  <c r="BN34" i="36"/>
  <c r="BN35" i="36" s="1"/>
  <c r="BL34" i="36"/>
  <c r="BL35" i="36" s="1"/>
  <c r="BC34" i="36"/>
  <c r="BC35" i="36" s="1"/>
  <c r="BB34" i="36"/>
  <c r="BB35" i="36" s="1"/>
  <c r="BA34" i="36"/>
  <c r="BA35" i="36" s="1"/>
  <c r="AZ34" i="36"/>
  <c r="AZ35" i="36" s="1"/>
  <c r="AY34" i="36"/>
  <c r="AY35" i="36" s="1"/>
  <c r="AX34" i="36"/>
  <c r="AX35" i="36" s="1"/>
  <c r="AW34" i="36"/>
  <c r="AW35" i="36" s="1"/>
  <c r="BN27" i="36"/>
  <c r="BN28" i="36" s="1"/>
  <c r="BL27" i="36"/>
  <c r="BL28" i="36" s="1"/>
  <c r="BK27" i="36"/>
  <c r="BK28" i="36" s="1"/>
  <c r="BJ27" i="36"/>
  <c r="BJ28" i="36" s="1"/>
  <c r="BF27" i="36"/>
  <c r="BF28" i="36" s="1"/>
  <c r="BC27" i="36"/>
  <c r="BC28" i="36" s="1"/>
  <c r="BB27" i="36"/>
  <c r="BB28" i="36" s="1"/>
  <c r="BA27" i="36"/>
  <c r="BA28" i="36" s="1"/>
  <c r="AZ27" i="36"/>
  <c r="AZ28" i="36" s="1"/>
  <c r="AY27" i="36"/>
  <c r="AY28" i="36" s="1"/>
  <c r="AX27" i="36"/>
  <c r="AX28" i="36" s="1"/>
  <c r="AW27" i="36"/>
  <c r="AW28" i="36" s="1"/>
  <c r="AV27" i="36"/>
  <c r="AV28" i="36" s="1"/>
  <c r="AU27" i="36"/>
  <c r="AU28" i="36" s="1"/>
  <c r="AT27" i="36"/>
  <c r="AT28" i="36" s="1"/>
  <c r="BN20" i="36"/>
  <c r="BN21" i="36" s="1"/>
  <c r="BM20" i="36"/>
  <c r="BM21" i="36" s="1"/>
  <c r="BL20" i="36"/>
  <c r="BL21" i="36" s="1"/>
  <c r="BK20" i="36"/>
  <c r="BK21" i="36" s="1"/>
  <c r="BJ20" i="36"/>
  <c r="BJ21" i="36" s="1"/>
  <c r="BE20" i="36"/>
  <c r="BE21" i="36" s="1"/>
  <c r="BC20" i="36"/>
  <c r="BC21" i="36" s="1"/>
  <c r="BB20" i="36"/>
  <c r="BB21" i="36" s="1"/>
  <c r="BA20" i="36"/>
  <c r="BA21" i="36" s="1"/>
  <c r="AX20" i="36"/>
  <c r="AX21" i="36" s="1"/>
  <c r="AV20" i="36"/>
  <c r="AV21" i="36" s="1"/>
  <c r="AU20" i="36"/>
  <c r="AU21" i="36" s="1"/>
  <c r="AT20" i="36"/>
  <c r="AT21" i="36" s="1"/>
  <c r="BM13" i="36"/>
  <c r="BM14" i="36" s="1"/>
  <c r="BL13" i="36"/>
  <c r="BL14" i="36" s="1"/>
  <c r="BK13" i="36"/>
  <c r="BK14" i="36" s="1"/>
  <c r="BE13" i="36"/>
  <c r="BE14" i="36" s="1"/>
  <c r="BC13" i="36"/>
  <c r="BC14" i="36" s="1"/>
  <c r="BB13" i="36"/>
  <c r="BB14" i="36" s="1"/>
  <c r="AZ13" i="36"/>
  <c r="AZ14" i="36" s="1"/>
  <c r="AY13" i="36"/>
  <c r="AY14" i="36" s="1"/>
  <c r="AW13" i="36"/>
  <c r="AW14" i="36" s="1"/>
  <c r="AV13" i="36"/>
  <c r="AV14" i="36" s="1"/>
  <c r="AU13" i="36"/>
  <c r="AU14" i="36" s="1"/>
  <c r="AX103" i="35"/>
  <c r="AX104" i="35" s="1"/>
  <c r="AW103" i="35"/>
  <c r="AW104" i="35" s="1"/>
  <c r="AV103" i="35"/>
  <c r="AV104" i="35" s="1"/>
  <c r="AU101" i="35"/>
  <c r="AV96" i="35"/>
  <c r="AV97" i="35" s="1"/>
  <c r="AW96" i="35"/>
  <c r="AW97" i="35" s="1"/>
  <c r="AY96" i="35"/>
  <c r="AY97" i="35" s="1"/>
  <c r="BA96" i="35"/>
  <c r="BA97" i="35" s="1"/>
  <c r="BE112" i="35"/>
  <c r="BE114" i="35" s="1"/>
  <c r="BE115" i="35" s="1"/>
  <c r="BL112" i="35"/>
  <c r="BL114" i="35" s="1"/>
  <c r="BL115" i="35" s="1"/>
  <c r="AT94" i="35"/>
  <c r="AT112" i="35" s="1"/>
  <c r="BE104" i="35"/>
  <c r="AT104" i="35"/>
  <c r="BM103" i="35"/>
  <c r="BM104" i="35" s="1"/>
  <c r="BL103" i="35"/>
  <c r="BL104" i="35" s="1"/>
  <c r="BK103" i="35"/>
  <c r="BK104" i="35" s="1"/>
  <c r="BJ103" i="35"/>
  <c r="BJ104" i="35" s="1"/>
  <c r="BF103" i="35"/>
  <c r="BF104" i="35" s="1"/>
  <c r="BE103" i="35"/>
  <c r="BC103" i="35"/>
  <c r="BC104" i="35" s="1"/>
  <c r="BB103" i="35"/>
  <c r="BB104" i="35" s="1"/>
  <c r="BA103" i="35"/>
  <c r="BA104" i="35" s="1"/>
  <c r="AZ103" i="35"/>
  <c r="AZ104" i="35" s="1"/>
  <c r="AU103" i="35"/>
  <c r="AU104" i="35" s="1"/>
  <c r="AT103" i="35"/>
  <c r="BM96" i="35"/>
  <c r="BM97" i="35" s="1"/>
  <c r="BL96" i="35"/>
  <c r="BL97" i="35" s="1"/>
  <c r="BK96" i="35"/>
  <c r="BK97" i="35" s="1"/>
  <c r="BJ96" i="35"/>
  <c r="BJ97" i="35" s="1"/>
  <c r="BF96" i="35"/>
  <c r="BF97" i="35" s="1"/>
  <c r="BE96" i="35"/>
  <c r="BE97" i="35" s="1"/>
  <c r="BC96" i="35"/>
  <c r="BC97" i="35" s="1"/>
  <c r="BB96" i="35"/>
  <c r="BB97" i="35" s="1"/>
  <c r="AZ96" i="35"/>
  <c r="AZ97" i="35" s="1"/>
  <c r="AU96" i="35"/>
  <c r="AU97" i="35" s="1"/>
  <c r="AC102" i="35"/>
  <c r="AD102" i="35"/>
  <c r="AE102" i="35"/>
  <c r="AF102" i="35"/>
  <c r="AG102" i="35"/>
  <c r="AI95" i="35"/>
  <c r="AI113" i="35" s="1"/>
  <c r="AC95" i="35"/>
  <c r="AD95" i="35"/>
  <c r="AE95" i="35"/>
  <c r="AF95" i="35"/>
  <c r="AG95" i="35"/>
  <c r="L16" i="37" l="1"/>
  <c r="L17" i="37" s="1"/>
  <c r="BE34" i="36"/>
  <c r="BE35" i="36" s="1"/>
  <c r="BE27" i="36"/>
  <c r="BE28" i="36" s="1"/>
  <c r="O16" i="37"/>
  <c r="O17" i="37" s="1"/>
  <c r="D16" i="37"/>
  <c r="D17" i="37" s="1"/>
  <c r="G16" i="37"/>
  <c r="G17" i="37" s="1"/>
  <c r="BE90" i="36"/>
  <c r="BE91" i="36" s="1"/>
  <c r="K16" i="37"/>
  <c r="K17" i="37" s="1"/>
  <c r="AY76" i="36"/>
  <c r="AY77" i="36" s="1"/>
  <c r="AY20" i="36"/>
  <c r="AY21" i="36" s="1"/>
  <c r="AY48" i="36"/>
  <c r="AY49" i="36" s="1"/>
  <c r="AT96" i="35"/>
  <c r="AT97" i="35" s="1"/>
  <c r="AX96" i="35"/>
  <c r="AX97" i="35" s="1"/>
  <c r="AY103" i="35"/>
  <c r="AY104" i="35" s="1"/>
  <c r="E16" i="37"/>
  <c r="E17" i="37" s="1"/>
  <c r="I16" i="37"/>
  <c r="I17" i="37" s="1"/>
  <c r="F16" i="37"/>
  <c r="F17" i="37" s="1"/>
  <c r="J16" i="37"/>
  <c r="J17" i="37" s="1"/>
  <c r="AX90" i="36"/>
  <c r="AX91" i="36" s="1"/>
  <c r="AX55" i="36"/>
  <c r="AX56" i="36" s="1"/>
  <c r="AX41" i="36"/>
  <c r="AX42" i="36" s="1"/>
  <c r="AX13" i="36"/>
  <c r="AX14" i="36" s="1"/>
  <c r="AU48" i="36"/>
  <c r="AU49" i="36" s="1"/>
  <c r="H16" i="37"/>
  <c r="H17" i="37" s="1"/>
  <c r="BB112" i="35"/>
  <c r="BB114" i="35" s="1"/>
  <c r="BB115" i="35" s="1"/>
  <c r="AE113" i="35"/>
  <c r="BI112" i="35"/>
  <c r="BI114" i="35" s="1"/>
  <c r="BI115" i="35" s="1"/>
  <c r="BM112" i="35"/>
  <c r="BM114" i="35" s="1"/>
  <c r="BM115" i="35" s="1"/>
  <c r="AY112" i="35"/>
  <c r="AY114" i="35" s="1"/>
  <c r="AY115" i="35" s="1"/>
  <c r="BH112" i="35"/>
  <c r="BH114" i="35" s="1"/>
  <c r="BH115" i="35" s="1"/>
  <c r="BC112" i="35"/>
  <c r="BC114" i="35" s="1"/>
  <c r="BC115" i="35" s="1"/>
  <c r="AU112" i="35"/>
  <c r="AU114" i="35" s="1"/>
  <c r="AU115" i="35" s="1"/>
  <c r="AC113" i="35"/>
  <c r="AX112" i="35"/>
  <c r="AX114" i="35" s="1"/>
  <c r="AX115" i="35" s="1"/>
  <c r="AD113" i="35"/>
  <c r="AW112" i="35"/>
  <c r="AW114" i="35" s="1"/>
  <c r="AW115" i="35" s="1"/>
  <c r="AG113" i="35"/>
  <c r="AF113" i="35"/>
  <c r="AZ112" i="35"/>
  <c r="AZ114" i="35" s="1"/>
  <c r="AZ115" i="35" s="1"/>
  <c r="BK112" i="35"/>
  <c r="BK114" i="35" s="1"/>
  <c r="BK115" i="35" s="1"/>
  <c r="BJ112" i="35"/>
  <c r="BJ114" i="35" s="1"/>
  <c r="BJ115" i="35" s="1"/>
  <c r="BA112" i="35"/>
  <c r="BA114" i="35" s="1"/>
  <c r="BA115" i="35" s="1"/>
  <c r="BG112" i="35"/>
  <c r="BG114" i="35" s="1"/>
  <c r="BG115" i="35" s="1"/>
  <c r="BN112" i="35"/>
  <c r="BN114" i="35" s="1"/>
  <c r="BN115" i="35" s="1"/>
  <c r="BF112" i="35"/>
  <c r="BF114" i="35" s="1"/>
  <c r="BF115" i="35" s="1"/>
  <c r="AV112" i="35"/>
  <c r="AV114" i="35" s="1"/>
  <c r="AV115" i="35" s="1"/>
  <c r="AT114" i="35"/>
  <c r="AT115" i="35" s="1"/>
  <c r="Q14" i="37" l="1"/>
  <c r="Q16" i="37" s="1"/>
  <c r="Q17" i="37" s="1"/>
  <c r="R14" i="37"/>
  <c r="F8" i="37"/>
  <c r="F9" i="37" s="1"/>
  <c r="T14" i="37"/>
  <c r="T16" i="37" s="1"/>
  <c r="T17" i="37" s="1"/>
  <c r="C16" i="37"/>
  <c r="C17" i="37" s="1"/>
  <c r="C8" i="37"/>
  <c r="C9" i="37" s="1"/>
  <c r="N16" i="37"/>
  <c r="N17" i="37" s="1"/>
  <c r="D8" i="37"/>
  <c r="D9" i="37" s="1"/>
  <c r="AC109" i="1" l="1"/>
  <c r="AD109" i="1"/>
  <c r="AE109" i="1"/>
  <c r="AF109" i="1"/>
  <c r="AG109" i="1"/>
  <c r="AI109" i="1"/>
  <c r="BF103" i="1" l="1"/>
  <c r="BF104" i="1" s="1"/>
  <c r="BF108" i="1"/>
  <c r="AU103" i="1"/>
  <c r="AU104" i="1" s="1"/>
  <c r="AU108" i="1"/>
  <c r="BN97" i="32" l="1"/>
  <c r="BN98" i="32" s="1"/>
  <c r="BM97" i="32"/>
  <c r="BM98" i="32" s="1"/>
  <c r="BL97" i="32"/>
  <c r="BL98" i="32" s="1"/>
  <c r="BK97" i="32"/>
  <c r="BK98" i="32" s="1"/>
  <c r="BJ97" i="32"/>
  <c r="BJ98" i="32" s="1"/>
  <c r="BI97" i="32"/>
  <c r="BI98" i="32" s="1"/>
  <c r="BH97" i="32"/>
  <c r="BH98" i="32" s="1"/>
  <c r="BG97" i="32"/>
  <c r="BG98" i="32" s="1"/>
  <c r="BF97" i="32"/>
  <c r="BF98" i="32" s="1"/>
  <c r="BE97" i="32"/>
  <c r="BE98" i="32" s="1"/>
  <c r="BC97" i="32"/>
  <c r="BC98" i="32" s="1"/>
  <c r="BB97" i="32"/>
  <c r="BB98" i="32" s="1"/>
  <c r="BA97" i="32"/>
  <c r="BA98" i="32" s="1"/>
  <c r="AZ97" i="32"/>
  <c r="AZ98" i="32" s="1"/>
  <c r="AY97" i="32"/>
  <c r="AY98" i="32" s="1"/>
  <c r="AX97" i="32"/>
  <c r="AX98" i="32" s="1"/>
  <c r="AW97" i="32"/>
  <c r="AW98" i="32" s="1"/>
  <c r="AV97" i="32"/>
  <c r="AV98" i="32" s="1"/>
  <c r="AU97" i="32"/>
  <c r="AU98" i="32" s="1"/>
  <c r="AT97" i="32"/>
  <c r="AT98" i="32" s="1"/>
  <c r="BN90" i="32"/>
  <c r="BN91" i="32" s="1"/>
  <c r="BM90" i="32"/>
  <c r="BM91" i="32" s="1"/>
  <c r="BL90" i="32"/>
  <c r="BL91" i="32" s="1"/>
  <c r="BK90" i="32"/>
  <c r="BK91" i="32" s="1"/>
  <c r="BJ90" i="32"/>
  <c r="BJ91" i="32" s="1"/>
  <c r="BI90" i="32"/>
  <c r="BI91" i="32" s="1"/>
  <c r="BH90" i="32"/>
  <c r="BH91" i="32" s="1"/>
  <c r="BG90" i="32"/>
  <c r="BG91" i="32" s="1"/>
  <c r="BF90" i="32"/>
  <c r="BF91" i="32" s="1"/>
  <c r="BE90" i="32"/>
  <c r="BE91" i="32" s="1"/>
  <c r="BC90" i="32"/>
  <c r="BC91" i="32" s="1"/>
  <c r="BB90" i="32"/>
  <c r="BB91" i="32" s="1"/>
  <c r="BA90" i="32"/>
  <c r="BA91" i="32" s="1"/>
  <c r="AZ90" i="32"/>
  <c r="AZ91" i="32" s="1"/>
  <c r="AY90" i="32"/>
  <c r="AY91" i="32" s="1"/>
  <c r="AX90" i="32"/>
  <c r="AX91" i="32" s="1"/>
  <c r="AW90" i="32"/>
  <c r="AW91" i="32" s="1"/>
  <c r="AV90" i="32"/>
  <c r="AV91" i="32" s="1"/>
  <c r="AU90" i="32"/>
  <c r="AU91" i="32" s="1"/>
  <c r="AT90" i="32"/>
  <c r="AT91" i="32" s="1"/>
  <c r="BN83" i="32"/>
  <c r="BN84" i="32" s="1"/>
  <c r="BM83" i="32"/>
  <c r="BM84" i="32" s="1"/>
  <c r="BL83" i="32"/>
  <c r="BL84" i="32" s="1"/>
  <c r="BK83" i="32"/>
  <c r="BK84" i="32" s="1"/>
  <c r="BJ83" i="32"/>
  <c r="BJ84" i="32" s="1"/>
  <c r="BI83" i="32"/>
  <c r="BI84" i="32" s="1"/>
  <c r="BH83" i="32"/>
  <c r="BH84" i="32" s="1"/>
  <c r="BG83" i="32"/>
  <c r="BG84" i="32" s="1"/>
  <c r="BF83" i="32"/>
  <c r="BF84" i="32" s="1"/>
  <c r="BE83" i="32"/>
  <c r="BE84" i="32" s="1"/>
  <c r="BC83" i="32"/>
  <c r="BC84" i="32" s="1"/>
  <c r="BB83" i="32"/>
  <c r="BB84" i="32" s="1"/>
  <c r="BA83" i="32"/>
  <c r="BA84" i="32" s="1"/>
  <c r="AZ83" i="32"/>
  <c r="AZ84" i="32" s="1"/>
  <c r="AY83" i="32"/>
  <c r="AY84" i="32" s="1"/>
  <c r="AX83" i="32"/>
  <c r="AX84" i="32" s="1"/>
  <c r="AW83" i="32"/>
  <c r="AW84" i="32" s="1"/>
  <c r="AV83" i="32"/>
  <c r="AV84" i="32" s="1"/>
  <c r="AU83" i="32"/>
  <c r="AU84" i="32" s="1"/>
  <c r="AT83" i="32"/>
  <c r="AT84" i="32" s="1"/>
  <c r="BN76" i="32"/>
  <c r="BN77" i="32" s="1"/>
  <c r="BM76" i="32"/>
  <c r="BM77" i="32" s="1"/>
  <c r="BL76" i="32"/>
  <c r="BL77" i="32" s="1"/>
  <c r="BK76" i="32"/>
  <c r="BK77" i="32" s="1"/>
  <c r="BJ76" i="32"/>
  <c r="BJ77" i="32" s="1"/>
  <c r="BI76" i="32"/>
  <c r="BI77" i="32" s="1"/>
  <c r="BH76" i="32"/>
  <c r="BH77" i="32" s="1"/>
  <c r="BG76" i="32"/>
  <c r="BG77" i="32" s="1"/>
  <c r="BF76" i="32"/>
  <c r="BF77" i="32" s="1"/>
  <c r="BE76" i="32"/>
  <c r="BE77" i="32" s="1"/>
  <c r="BC76" i="32"/>
  <c r="BC77" i="32" s="1"/>
  <c r="BB76" i="32"/>
  <c r="BB77" i="32" s="1"/>
  <c r="BA76" i="32"/>
  <c r="BA77" i="32" s="1"/>
  <c r="AZ76" i="32"/>
  <c r="AZ77" i="32" s="1"/>
  <c r="AY76" i="32"/>
  <c r="AY77" i="32" s="1"/>
  <c r="AX76" i="32"/>
  <c r="AX77" i="32" s="1"/>
  <c r="AW76" i="32"/>
  <c r="AW77" i="32" s="1"/>
  <c r="AV76" i="32"/>
  <c r="AV77" i="32" s="1"/>
  <c r="AU76" i="32"/>
  <c r="AU77" i="32" s="1"/>
  <c r="AT76" i="32"/>
  <c r="AT77" i="32" s="1"/>
  <c r="BN69" i="32"/>
  <c r="BN70" i="32" s="1"/>
  <c r="BM69" i="32"/>
  <c r="BM70" i="32" s="1"/>
  <c r="BL69" i="32"/>
  <c r="BL70" i="32" s="1"/>
  <c r="BK69" i="32"/>
  <c r="BK70" i="32" s="1"/>
  <c r="BJ69" i="32"/>
  <c r="BJ70" i="32" s="1"/>
  <c r="BI69" i="32"/>
  <c r="BI70" i="32" s="1"/>
  <c r="BH69" i="32"/>
  <c r="BH70" i="32" s="1"/>
  <c r="BG69" i="32"/>
  <c r="BG70" i="32" s="1"/>
  <c r="BF69" i="32"/>
  <c r="BF70" i="32" s="1"/>
  <c r="BE69" i="32"/>
  <c r="BE70" i="32" s="1"/>
  <c r="BC69" i="32"/>
  <c r="BC70" i="32" s="1"/>
  <c r="BB69" i="32"/>
  <c r="BB70" i="32" s="1"/>
  <c r="BA69" i="32"/>
  <c r="BA70" i="32" s="1"/>
  <c r="AZ69" i="32"/>
  <c r="AZ70" i="32" s="1"/>
  <c r="AY69" i="32"/>
  <c r="AY70" i="32" s="1"/>
  <c r="AX69" i="32"/>
  <c r="AX70" i="32" s="1"/>
  <c r="AW69" i="32"/>
  <c r="AW70" i="32" s="1"/>
  <c r="AV69" i="32"/>
  <c r="AV70" i="32" s="1"/>
  <c r="AU69" i="32"/>
  <c r="AU70" i="32" s="1"/>
  <c r="AT69" i="32"/>
  <c r="AT70" i="32" s="1"/>
  <c r="BN62" i="32"/>
  <c r="BN63" i="32" s="1"/>
  <c r="BM62" i="32"/>
  <c r="BM63" i="32" s="1"/>
  <c r="BL62" i="32"/>
  <c r="BL63" i="32" s="1"/>
  <c r="BK62" i="32"/>
  <c r="BK63" i="32" s="1"/>
  <c r="BJ62" i="32"/>
  <c r="BJ63" i="32" s="1"/>
  <c r="BI62" i="32"/>
  <c r="BI63" i="32" s="1"/>
  <c r="BH62" i="32"/>
  <c r="BH63" i="32" s="1"/>
  <c r="BG62" i="32"/>
  <c r="BG63" i="32" s="1"/>
  <c r="BF62" i="32"/>
  <c r="BF63" i="32" s="1"/>
  <c r="BE62" i="32"/>
  <c r="BE63" i="32" s="1"/>
  <c r="BC62" i="32"/>
  <c r="BC63" i="32" s="1"/>
  <c r="BB62" i="32"/>
  <c r="BB63" i="32" s="1"/>
  <c r="BA62" i="32"/>
  <c r="BA63" i="32" s="1"/>
  <c r="AZ62" i="32"/>
  <c r="AZ63" i="32" s="1"/>
  <c r="AY62" i="32"/>
  <c r="AY63" i="32" s="1"/>
  <c r="AX62" i="32"/>
  <c r="AX63" i="32" s="1"/>
  <c r="AW62" i="32"/>
  <c r="AW63" i="32" s="1"/>
  <c r="AV62" i="32"/>
  <c r="AV63" i="32" s="1"/>
  <c r="AU62" i="32"/>
  <c r="AU63" i="32" s="1"/>
  <c r="AT62" i="32"/>
  <c r="AT63" i="32" s="1"/>
  <c r="BN55" i="32"/>
  <c r="BN56" i="32" s="1"/>
  <c r="BM55" i="32"/>
  <c r="BM56" i="32" s="1"/>
  <c r="BL55" i="32"/>
  <c r="BL56" i="32" s="1"/>
  <c r="BK55" i="32"/>
  <c r="BK56" i="32" s="1"/>
  <c r="BJ55" i="32"/>
  <c r="BJ56" i="32" s="1"/>
  <c r="BI55" i="32"/>
  <c r="BI56" i="32" s="1"/>
  <c r="BH55" i="32"/>
  <c r="BH56" i="32" s="1"/>
  <c r="BG55" i="32"/>
  <c r="BG56" i="32" s="1"/>
  <c r="BF55" i="32"/>
  <c r="BF56" i="32" s="1"/>
  <c r="BE55" i="32"/>
  <c r="BE56" i="32" s="1"/>
  <c r="BC55" i="32"/>
  <c r="BC56" i="32" s="1"/>
  <c r="BB55" i="32"/>
  <c r="BB56" i="32" s="1"/>
  <c r="BA55" i="32"/>
  <c r="BA56" i="32" s="1"/>
  <c r="AZ55" i="32"/>
  <c r="AZ56" i="32" s="1"/>
  <c r="AY55" i="32"/>
  <c r="AY56" i="32" s="1"/>
  <c r="AX55" i="32"/>
  <c r="AX56" i="32" s="1"/>
  <c r="AW55" i="32"/>
  <c r="AW56" i="32" s="1"/>
  <c r="AV55" i="32"/>
  <c r="AV56" i="32" s="1"/>
  <c r="AU55" i="32"/>
  <c r="AU56" i="32" s="1"/>
  <c r="AT55" i="32"/>
  <c r="AT56" i="32" s="1"/>
  <c r="BN48" i="32"/>
  <c r="BN49" i="32" s="1"/>
  <c r="BM48" i="32"/>
  <c r="BM49" i="32" s="1"/>
  <c r="BL48" i="32"/>
  <c r="BL49" i="32" s="1"/>
  <c r="BK48" i="32"/>
  <c r="BK49" i="32" s="1"/>
  <c r="BJ48" i="32"/>
  <c r="BJ49" i="32" s="1"/>
  <c r="BI48" i="32"/>
  <c r="BI49" i="32" s="1"/>
  <c r="BH48" i="32"/>
  <c r="BH49" i="32" s="1"/>
  <c r="BG48" i="32"/>
  <c r="BG49" i="32" s="1"/>
  <c r="BF48" i="32"/>
  <c r="BF49" i="32" s="1"/>
  <c r="BE48" i="32"/>
  <c r="BE49" i="32" s="1"/>
  <c r="BC48" i="32"/>
  <c r="BC49" i="32" s="1"/>
  <c r="BB48" i="32"/>
  <c r="BB49" i="32" s="1"/>
  <c r="BA48" i="32"/>
  <c r="BA49" i="32" s="1"/>
  <c r="AZ48" i="32"/>
  <c r="AZ49" i="32" s="1"/>
  <c r="AY48" i="32"/>
  <c r="AY49" i="32" s="1"/>
  <c r="AX48" i="32"/>
  <c r="AX49" i="32" s="1"/>
  <c r="AW48" i="32"/>
  <c r="AW49" i="32" s="1"/>
  <c r="AV48" i="32"/>
  <c r="AV49" i="32" s="1"/>
  <c r="AU48" i="32"/>
  <c r="AU49" i="32" s="1"/>
  <c r="AT48" i="32"/>
  <c r="AT49" i="32" s="1"/>
  <c r="BN41" i="32"/>
  <c r="BN42" i="32" s="1"/>
  <c r="BM41" i="32"/>
  <c r="BM42" i="32" s="1"/>
  <c r="BL41" i="32"/>
  <c r="BL42" i="32" s="1"/>
  <c r="BK41" i="32"/>
  <c r="BK42" i="32" s="1"/>
  <c r="BJ41" i="32"/>
  <c r="BJ42" i="32" s="1"/>
  <c r="BI41" i="32"/>
  <c r="BI42" i="32" s="1"/>
  <c r="BH41" i="32"/>
  <c r="BH42" i="32" s="1"/>
  <c r="BG41" i="32"/>
  <c r="BG42" i="32" s="1"/>
  <c r="BF41" i="32"/>
  <c r="BF42" i="32" s="1"/>
  <c r="BE41" i="32"/>
  <c r="BE42" i="32" s="1"/>
  <c r="BC41" i="32"/>
  <c r="BC42" i="32" s="1"/>
  <c r="BB41" i="32"/>
  <c r="BB42" i="32" s="1"/>
  <c r="BA41" i="32"/>
  <c r="BA42" i="32" s="1"/>
  <c r="AZ41" i="32"/>
  <c r="AZ42" i="32" s="1"/>
  <c r="AY41" i="32"/>
  <c r="AY42" i="32" s="1"/>
  <c r="AX41" i="32"/>
  <c r="AX42" i="32" s="1"/>
  <c r="AW41" i="32"/>
  <c r="AW42" i="32" s="1"/>
  <c r="AV41" i="32"/>
  <c r="AV42" i="32" s="1"/>
  <c r="AU41" i="32"/>
  <c r="AU42" i="32" s="1"/>
  <c r="AT41" i="32"/>
  <c r="AT42" i="32" s="1"/>
  <c r="BN34" i="32"/>
  <c r="BN35" i="32" s="1"/>
  <c r="BM34" i="32"/>
  <c r="BM35" i="32" s="1"/>
  <c r="BL34" i="32"/>
  <c r="BL35" i="32" s="1"/>
  <c r="BK34" i="32"/>
  <c r="BK35" i="32" s="1"/>
  <c r="BJ34" i="32"/>
  <c r="BJ35" i="32" s="1"/>
  <c r="BI34" i="32"/>
  <c r="BI35" i="32" s="1"/>
  <c r="BH34" i="32"/>
  <c r="BH35" i="32" s="1"/>
  <c r="BG34" i="32"/>
  <c r="BG35" i="32" s="1"/>
  <c r="BF34" i="32"/>
  <c r="BF35" i="32" s="1"/>
  <c r="BE34" i="32"/>
  <c r="BE35" i="32" s="1"/>
  <c r="BC34" i="32"/>
  <c r="BC35" i="32" s="1"/>
  <c r="BB34" i="32"/>
  <c r="BB35" i="32" s="1"/>
  <c r="BA34" i="32"/>
  <c r="BA35" i="32" s="1"/>
  <c r="AZ34" i="32"/>
  <c r="AZ35" i="32" s="1"/>
  <c r="AY34" i="32"/>
  <c r="AY35" i="32" s="1"/>
  <c r="AX34" i="32"/>
  <c r="AX35" i="32" s="1"/>
  <c r="AW34" i="32"/>
  <c r="AW35" i="32" s="1"/>
  <c r="AV34" i="32"/>
  <c r="AV35" i="32" s="1"/>
  <c r="AU34" i="32"/>
  <c r="AU35" i="32" s="1"/>
  <c r="AT34" i="32"/>
  <c r="AT35" i="32" s="1"/>
  <c r="BN27" i="32"/>
  <c r="BN28" i="32" s="1"/>
  <c r="BM27" i="32"/>
  <c r="BM28" i="32" s="1"/>
  <c r="BL27" i="32"/>
  <c r="BL28" i="32" s="1"/>
  <c r="BK27" i="32"/>
  <c r="BK28" i="32" s="1"/>
  <c r="BJ27" i="32"/>
  <c r="BJ28" i="32" s="1"/>
  <c r="BI27" i="32"/>
  <c r="BI28" i="32" s="1"/>
  <c r="BH27" i="32"/>
  <c r="BH28" i="32" s="1"/>
  <c r="BG27" i="32"/>
  <c r="BG28" i="32" s="1"/>
  <c r="BF27" i="32"/>
  <c r="BF28" i="32" s="1"/>
  <c r="BE27" i="32"/>
  <c r="BE28" i="32" s="1"/>
  <c r="BC27" i="32"/>
  <c r="BC28" i="32" s="1"/>
  <c r="BB27" i="32"/>
  <c r="BB28" i="32" s="1"/>
  <c r="BA27" i="32"/>
  <c r="BA28" i="32" s="1"/>
  <c r="AZ27" i="32"/>
  <c r="AZ28" i="32" s="1"/>
  <c r="AY27" i="32"/>
  <c r="AY28" i="32" s="1"/>
  <c r="AX27" i="32"/>
  <c r="AX28" i="32" s="1"/>
  <c r="AW27" i="32"/>
  <c r="AW28" i="32" s="1"/>
  <c r="AV27" i="32"/>
  <c r="AV28" i="32" s="1"/>
  <c r="AU27" i="32"/>
  <c r="AU28" i="32" s="1"/>
  <c r="AT27" i="32"/>
  <c r="AT28" i="32" s="1"/>
  <c r="BN20" i="32"/>
  <c r="BN21" i="32" s="1"/>
  <c r="BM20" i="32"/>
  <c r="BM21" i="32" s="1"/>
  <c r="BL20" i="32"/>
  <c r="BL21" i="32" s="1"/>
  <c r="BK20" i="32"/>
  <c r="BK21" i="32" s="1"/>
  <c r="BJ20" i="32"/>
  <c r="BJ21" i="32" s="1"/>
  <c r="BI20" i="32"/>
  <c r="BI21" i="32" s="1"/>
  <c r="BH20" i="32"/>
  <c r="BH21" i="32" s="1"/>
  <c r="BG20" i="32"/>
  <c r="BG21" i="32" s="1"/>
  <c r="BF20" i="32"/>
  <c r="BF21" i="32" s="1"/>
  <c r="BE20" i="32"/>
  <c r="BE21" i="32" s="1"/>
  <c r="BC20" i="32"/>
  <c r="BC21" i="32" s="1"/>
  <c r="BB20" i="32"/>
  <c r="BB21" i="32" s="1"/>
  <c r="BA20" i="32"/>
  <c r="BA21" i="32" s="1"/>
  <c r="AZ20" i="32"/>
  <c r="AZ21" i="32" s="1"/>
  <c r="AY20" i="32"/>
  <c r="AY21" i="32" s="1"/>
  <c r="AX20" i="32"/>
  <c r="AX21" i="32" s="1"/>
  <c r="AW20" i="32"/>
  <c r="AW21" i="32" s="1"/>
  <c r="AV20" i="32"/>
  <c r="AV21" i="32" s="1"/>
  <c r="AU20" i="32"/>
  <c r="AU21" i="32" s="1"/>
  <c r="AT20" i="32"/>
  <c r="AT21" i="32" s="1"/>
  <c r="BN13" i="32"/>
  <c r="BN14" i="32" s="1"/>
  <c r="BM13" i="32"/>
  <c r="BM14" i="32" s="1"/>
  <c r="BL13" i="32"/>
  <c r="BL14" i="32" s="1"/>
  <c r="BK13" i="32"/>
  <c r="BK14" i="32" s="1"/>
  <c r="BJ13" i="32"/>
  <c r="BJ14" i="32" s="1"/>
  <c r="BI13" i="32"/>
  <c r="BI14" i="32" s="1"/>
  <c r="BH13" i="32"/>
  <c r="BH14" i="32" s="1"/>
  <c r="BG13" i="32"/>
  <c r="BG14" i="32" s="1"/>
  <c r="BF13" i="32"/>
  <c r="BF14" i="32" s="1"/>
  <c r="BE13" i="32"/>
  <c r="BE14" i="32" s="1"/>
  <c r="BC13" i="32"/>
  <c r="BC14" i="32" s="1"/>
  <c r="BB13" i="32"/>
  <c r="BB14" i="32" s="1"/>
  <c r="BA13" i="32"/>
  <c r="BA14" i="32" s="1"/>
  <c r="AZ13" i="32"/>
  <c r="AZ14" i="32" s="1"/>
  <c r="AY13" i="32"/>
  <c r="AY14" i="32" s="1"/>
  <c r="AX13" i="32"/>
  <c r="AX14" i="32" s="1"/>
  <c r="AW13" i="32"/>
  <c r="AW14" i="32" s="1"/>
  <c r="AV13" i="32"/>
  <c r="AV14" i="32" s="1"/>
  <c r="AU13" i="32"/>
  <c r="AU14" i="32" s="1"/>
  <c r="AT13" i="32"/>
  <c r="AT14" i="32" s="1"/>
  <c r="BD111" i="1" l="1"/>
  <c r="BF110" i="1"/>
  <c r="BF111" i="1" s="1"/>
  <c r="BD110" i="1"/>
  <c r="BN108" i="1"/>
  <c r="BN110" i="1" s="1"/>
  <c r="BN111" i="1" s="1"/>
  <c r="BM108" i="1"/>
  <c r="BM110" i="1" s="1"/>
  <c r="BM111" i="1" s="1"/>
  <c r="BL108" i="1"/>
  <c r="BL110" i="1" s="1"/>
  <c r="BL111" i="1" s="1"/>
  <c r="BK108" i="1"/>
  <c r="BK110" i="1" s="1"/>
  <c r="BK111" i="1" s="1"/>
  <c r="BJ108" i="1"/>
  <c r="BJ110" i="1" s="1"/>
  <c r="BJ111" i="1" s="1"/>
  <c r="BI108" i="1"/>
  <c r="BI110" i="1" s="1"/>
  <c r="BI111" i="1" s="1"/>
  <c r="BH108" i="1"/>
  <c r="BH110" i="1" s="1"/>
  <c r="BH111" i="1" s="1"/>
  <c r="BG108" i="1"/>
  <c r="BG110" i="1" s="1"/>
  <c r="BG111" i="1" s="1"/>
  <c r="BE108" i="1"/>
  <c r="BE110" i="1" s="1"/>
  <c r="BE111" i="1" s="1"/>
  <c r="BC108" i="1"/>
  <c r="BC110" i="1" s="1"/>
  <c r="BC111" i="1" s="1"/>
  <c r="BB108" i="1"/>
  <c r="BB110" i="1" s="1"/>
  <c r="BB111" i="1" s="1"/>
  <c r="BA108" i="1"/>
  <c r="BA110" i="1" s="1"/>
  <c r="BA111" i="1" s="1"/>
  <c r="AZ108" i="1"/>
  <c r="AZ110" i="1" s="1"/>
  <c r="AZ111" i="1" s="1"/>
  <c r="AY108" i="1"/>
  <c r="AY110" i="1" s="1"/>
  <c r="AY111" i="1" s="1"/>
  <c r="AX108" i="1"/>
  <c r="AW108" i="1"/>
  <c r="AW110" i="1" s="1"/>
  <c r="AV108" i="1"/>
  <c r="AT108" i="1"/>
  <c r="BE104" i="1"/>
  <c r="BD104" i="1"/>
  <c r="AT104" i="1"/>
  <c r="BN103" i="1"/>
  <c r="BN104" i="1" s="1"/>
  <c r="BM103" i="1"/>
  <c r="BM104" i="1" s="1"/>
  <c r="BL103" i="1"/>
  <c r="BL104" i="1" s="1"/>
  <c r="BK103" i="1"/>
  <c r="BK104" i="1" s="1"/>
  <c r="BJ103" i="1"/>
  <c r="BJ104" i="1" s="1"/>
  <c r="BI103" i="1"/>
  <c r="BI104" i="1" s="1"/>
  <c r="BH103" i="1"/>
  <c r="BH104" i="1" s="1"/>
  <c r="BG103" i="1"/>
  <c r="BG104" i="1" s="1"/>
  <c r="BE103" i="1"/>
  <c r="BD103" i="1"/>
  <c r="BC103" i="1"/>
  <c r="BC104" i="1" s="1"/>
  <c r="BB103" i="1"/>
  <c r="BB104" i="1" s="1"/>
  <c r="BA103" i="1"/>
  <c r="BA104" i="1" s="1"/>
  <c r="AZ103" i="1"/>
  <c r="AZ104" i="1" s="1"/>
  <c r="AY103" i="1"/>
  <c r="AY104" i="1" s="1"/>
  <c r="AX103" i="1"/>
  <c r="AX104" i="1" s="1"/>
  <c r="AW103" i="1"/>
  <c r="AW104" i="1" s="1"/>
  <c r="AV103" i="1"/>
  <c r="AV104" i="1" s="1"/>
  <c r="AT103" i="1"/>
  <c r="BN96" i="1"/>
  <c r="BN97" i="1" s="1"/>
  <c r="BM96" i="1"/>
  <c r="BM97" i="1" s="1"/>
  <c r="BL96" i="1"/>
  <c r="BL97" i="1" s="1"/>
  <c r="BK96" i="1"/>
  <c r="BK97" i="1" s="1"/>
  <c r="BJ96" i="1"/>
  <c r="BJ97" i="1" s="1"/>
  <c r="BI96" i="1"/>
  <c r="BI97" i="1" s="1"/>
  <c r="BH96" i="1"/>
  <c r="BH97" i="1" s="1"/>
  <c r="BG96" i="1"/>
  <c r="BG97" i="1" s="1"/>
  <c r="BF96" i="1"/>
  <c r="BF97" i="1" s="1"/>
  <c r="BE96" i="1"/>
  <c r="BE97" i="1" s="1"/>
  <c r="BC96" i="1"/>
  <c r="BC97" i="1" s="1"/>
  <c r="BB96" i="1"/>
  <c r="BB97" i="1" s="1"/>
  <c r="BA96" i="1"/>
  <c r="BA97" i="1" s="1"/>
  <c r="AZ96" i="1"/>
  <c r="AZ97" i="1" s="1"/>
  <c r="AY96" i="1"/>
  <c r="AY97" i="1" s="1"/>
  <c r="AX96" i="1"/>
  <c r="AX97" i="1" s="1"/>
  <c r="AW96" i="1"/>
  <c r="AW97" i="1" s="1"/>
  <c r="AV96" i="1"/>
  <c r="AV97" i="1" s="1"/>
  <c r="AU96" i="1"/>
  <c r="AU97" i="1" s="1"/>
  <c r="AT96" i="1"/>
  <c r="AT97" i="1" s="1"/>
  <c r="AU110" i="1" l="1"/>
  <c r="AU111" i="1" s="1"/>
  <c r="AV110" i="1"/>
  <c r="AV111" i="1" s="1"/>
  <c r="AW111" i="1"/>
  <c r="AT110" i="1"/>
  <c r="AT111" i="1" s="1"/>
  <c r="AX110" i="1"/>
  <c r="AX111" i="1" s="1"/>
  <c r="Z95" i="35" l="1"/>
  <c r="AA95" i="35"/>
  <c r="AB95" i="35"/>
  <c r="Z102" i="35"/>
  <c r="AA102" i="35"/>
  <c r="AB102" i="35"/>
  <c r="AA113" i="35" l="1"/>
  <c r="AB113" i="35"/>
  <c r="Z113" i="35"/>
  <c r="Y96" i="36" l="1"/>
  <c r="X96" i="36"/>
  <c r="Y89" i="36"/>
  <c r="X89" i="36"/>
  <c r="Y75" i="36"/>
  <c r="X75" i="36"/>
  <c r="X68" i="36"/>
  <c r="Y68" i="36"/>
  <c r="Y61" i="36"/>
  <c r="X61" i="36"/>
  <c r="Y54" i="36"/>
  <c r="X54" i="36"/>
  <c r="Y47" i="36"/>
  <c r="X47" i="36"/>
  <c r="Y40" i="36"/>
  <c r="X40" i="36"/>
  <c r="Y33" i="36"/>
  <c r="X33" i="36"/>
  <c r="Y26" i="36"/>
  <c r="X26" i="36"/>
  <c r="Y19" i="36"/>
  <c r="X19" i="36"/>
  <c r="Y12" i="36"/>
  <c r="X12" i="36"/>
  <c r="X109" i="1"/>
  <c r="V40" i="36" l="1"/>
  <c r="V19" i="36"/>
  <c r="V61" i="36" l="1"/>
  <c r="V47" i="36"/>
  <c r="V75" i="36"/>
  <c r="V26" i="36"/>
  <c r="V54" i="36"/>
  <c r="V33" i="36"/>
  <c r="V12" i="36"/>
  <c r="V68" i="36"/>
  <c r="V96" i="36"/>
  <c r="AN153" i="17"/>
  <c r="AM153" i="17"/>
  <c r="AL153" i="17"/>
  <c r="AK153" i="17"/>
  <c r="AJ153" i="17"/>
  <c r="AI153" i="17"/>
  <c r="AH153" i="17"/>
  <c r="AG153" i="17"/>
  <c r="AF153" i="17"/>
  <c r="AN152" i="17"/>
  <c r="AM152" i="17"/>
  <c r="AL152" i="17"/>
  <c r="AK152" i="17"/>
  <c r="AJ152" i="17"/>
  <c r="AI152" i="17"/>
  <c r="AH152" i="17"/>
  <c r="AG152" i="17"/>
  <c r="AF152" i="17"/>
  <c r="AE79" i="21" l="1"/>
  <c r="AE78" i="21"/>
  <c r="AE65" i="21"/>
  <c r="AE64" i="21"/>
  <c r="AH111" i="1"/>
  <c r="AH110" i="1"/>
  <c r="AI104" i="1"/>
  <c r="AH104" i="1"/>
  <c r="AI103" i="1"/>
  <c r="AH103" i="1"/>
  <c r="AH98" i="36"/>
  <c r="AH97" i="36"/>
  <c r="AI89" i="36"/>
  <c r="AH91" i="36"/>
  <c r="AG89" i="36"/>
  <c r="AF89" i="36"/>
  <c r="AE89" i="36"/>
  <c r="AD89" i="36"/>
  <c r="AC89" i="36"/>
  <c r="AB89" i="36"/>
  <c r="AA89" i="36"/>
  <c r="Z89" i="36"/>
  <c r="V89" i="36"/>
  <c r="AH84" i="36"/>
  <c r="AH83" i="36"/>
  <c r="AH77" i="36"/>
  <c r="AH76" i="36"/>
  <c r="AH70" i="36"/>
  <c r="AH69" i="36"/>
  <c r="AH63" i="36"/>
  <c r="AH62" i="36"/>
  <c r="AH56" i="36"/>
  <c r="AH55" i="36"/>
  <c r="AH49" i="36"/>
  <c r="AH48" i="36"/>
  <c r="AH42" i="36"/>
  <c r="AH41" i="36"/>
  <c r="AH35" i="36"/>
  <c r="AH34" i="36"/>
  <c r="AH28" i="36"/>
  <c r="AH27" i="36"/>
  <c r="AH21" i="36"/>
  <c r="AH20" i="36"/>
  <c r="AH14" i="36"/>
  <c r="AH13" i="36"/>
  <c r="AH90" i="36" l="1"/>
  <c r="Y95" i="35" l="1"/>
  <c r="X95" i="35"/>
  <c r="X113" i="35" s="1"/>
  <c r="V95" i="35" l="1"/>
  <c r="V102" i="35"/>
  <c r="T172" i="17"/>
  <c r="V109" i="1"/>
  <c r="V113" i="35" l="1"/>
  <c r="S172" i="17" l="1"/>
  <c r="U95" i="35"/>
  <c r="U109" i="1"/>
  <c r="U33" i="36"/>
  <c r="U96" i="36"/>
  <c r="U89" i="36"/>
  <c r="U75" i="36"/>
  <c r="U68" i="36"/>
  <c r="U61" i="36"/>
  <c r="U54" i="36"/>
  <c r="U47" i="36"/>
  <c r="U40" i="36"/>
  <c r="U26" i="36"/>
  <c r="U19" i="36"/>
  <c r="U12" i="36"/>
  <c r="U102" i="35"/>
  <c r="U113" i="35" l="1"/>
  <c r="Q172" i="17"/>
  <c r="R172" i="17"/>
  <c r="P172" i="17"/>
  <c r="R96" i="36" l="1"/>
  <c r="R89" i="36"/>
  <c r="T89" i="36"/>
  <c r="T75" i="36"/>
  <c r="R68" i="36"/>
  <c r="R54" i="36"/>
  <c r="S47" i="36"/>
  <c r="T47" i="36"/>
  <c r="R40" i="36"/>
  <c r="T40" i="36"/>
  <c r="S33" i="36"/>
  <c r="S26" i="36"/>
  <c r="S19" i="36"/>
  <c r="T19" i="36"/>
  <c r="R12" i="36"/>
  <c r="R75" i="36"/>
  <c r="S75" i="36"/>
  <c r="T61" i="36"/>
  <c r="S40" i="36"/>
  <c r="T33" i="36"/>
  <c r="S95" i="35" l="1"/>
  <c r="R102" i="35"/>
  <c r="T95" i="35"/>
  <c r="R95" i="35"/>
  <c r="S102" i="35"/>
  <c r="T109" i="1"/>
  <c r="T102" i="35"/>
  <c r="R19" i="36"/>
  <c r="R33" i="36"/>
  <c r="S68" i="36"/>
  <c r="R47" i="36"/>
  <c r="R26" i="36"/>
  <c r="R109" i="1"/>
  <c r="S61" i="36"/>
  <c r="T96" i="36"/>
  <c r="T26" i="36"/>
  <c r="S54" i="36"/>
  <c r="T68" i="36"/>
  <c r="S89" i="36"/>
  <c r="S96" i="36"/>
  <c r="S109" i="1"/>
  <c r="R61" i="36"/>
  <c r="T54" i="36"/>
  <c r="T12" i="36"/>
  <c r="S12" i="36"/>
  <c r="T113" i="35" l="1"/>
  <c r="S113" i="35"/>
  <c r="R113" i="35"/>
  <c r="M16" i="37" l="1"/>
  <c r="M17" i="37" s="1"/>
  <c r="V14" i="37"/>
  <c r="V16" i="37" s="1"/>
  <c r="V17" i="37" s="1"/>
  <c r="R16" i="37"/>
  <c r="R17" i="37" s="1"/>
  <c r="K102" i="35" l="1"/>
  <c r="J102" i="35"/>
  <c r="I102" i="35"/>
  <c r="H102" i="35"/>
  <c r="G102" i="35"/>
  <c r="F102" i="35"/>
  <c r="E102" i="35"/>
  <c r="D102" i="35"/>
  <c r="C102" i="35"/>
  <c r="N172" i="17"/>
  <c r="Q102" i="35" l="1"/>
  <c r="P102" i="35"/>
  <c r="N102" i="35"/>
  <c r="O172" i="17"/>
  <c r="O102" i="35"/>
  <c r="Q12" i="36"/>
  <c r="P19" i="36"/>
  <c r="O26" i="36"/>
  <c r="Q40" i="36"/>
  <c r="P47" i="36"/>
  <c r="O54" i="36"/>
  <c r="Q68" i="36"/>
  <c r="P75" i="36"/>
  <c r="Q96" i="36"/>
  <c r="B172" i="17"/>
  <c r="P12" i="36"/>
  <c r="O19" i="36"/>
  <c r="Q33" i="36"/>
  <c r="P40" i="36"/>
  <c r="O47" i="36"/>
  <c r="Q61" i="36"/>
  <c r="P68" i="36"/>
  <c r="O75" i="36"/>
  <c r="Q89" i="36"/>
  <c r="O12" i="36"/>
  <c r="Q26" i="36"/>
  <c r="P33" i="36"/>
  <c r="O40" i="36"/>
  <c r="P61" i="36"/>
  <c r="O68" i="36"/>
  <c r="P89" i="36"/>
  <c r="O96" i="36"/>
  <c r="P96" i="36"/>
  <c r="Q19" i="36"/>
  <c r="P26" i="36"/>
  <c r="O33" i="36"/>
  <c r="Q47" i="36"/>
  <c r="P54" i="36"/>
  <c r="O61" i="36"/>
  <c r="Q75" i="36"/>
  <c r="O89" i="36"/>
  <c r="M172" i="17"/>
  <c r="O95" i="35"/>
  <c r="O109" i="1"/>
  <c r="Q95" i="35"/>
  <c r="Q109" i="1"/>
  <c r="P95" i="35"/>
  <c r="P109" i="1"/>
  <c r="Q54" i="36"/>
  <c r="Q113" i="35" l="1"/>
  <c r="P113" i="35"/>
  <c r="O113" i="35"/>
  <c r="N109" i="1" l="1"/>
  <c r="I1" i="36"/>
  <c r="H1" i="36"/>
  <c r="F1" i="36"/>
  <c r="D1" i="36"/>
  <c r="A60" i="36" s="1"/>
  <c r="B104" i="35"/>
  <c r="B103" i="35"/>
  <c r="I1" i="35"/>
  <c r="H1" i="35"/>
  <c r="D1" i="35"/>
  <c r="A94" i="35" s="1"/>
  <c r="A101" i="35" s="1"/>
  <c r="A112" i="35" s="1"/>
  <c r="N96" i="36"/>
  <c r="N68" i="36"/>
  <c r="N54" i="36"/>
  <c r="N26" i="36"/>
  <c r="M12" i="36"/>
  <c r="K96" i="36"/>
  <c r="J96" i="36"/>
  <c r="F68" i="36"/>
  <c r="J68" i="36"/>
  <c r="D61" i="36"/>
  <c r="F61" i="36"/>
  <c r="H61" i="36"/>
  <c r="J61" i="36"/>
  <c r="F54" i="36"/>
  <c r="J54" i="36"/>
  <c r="D47" i="36"/>
  <c r="F47" i="36"/>
  <c r="H47" i="36"/>
  <c r="J47" i="36"/>
  <c r="C40" i="36"/>
  <c r="D40" i="36"/>
  <c r="E40" i="36"/>
  <c r="F40" i="36"/>
  <c r="G40" i="36"/>
  <c r="H40" i="36"/>
  <c r="I40" i="36"/>
  <c r="J40" i="36"/>
  <c r="K40" i="36"/>
  <c r="B40" i="36"/>
  <c r="B33" i="36"/>
  <c r="B19" i="36"/>
  <c r="F12" i="36"/>
  <c r="J12" i="36"/>
  <c r="A32" i="36" l="1"/>
  <c r="A88" i="36"/>
  <c r="A46" i="36"/>
  <c r="I12" i="36"/>
  <c r="E12" i="36"/>
  <c r="K19" i="36"/>
  <c r="G19" i="36"/>
  <c r="C19" i="36"/>
  <c r="I26" i="36"/>
  <c r="E26" i="36"/>
  <c r="K33" i="36"/>
  <c r="G33" i="36"/>
  <c r="C33" i="36"/>
  <c r="N33" i="36"/>
  <c r="N47" i="36"/>
  <c r="N75" i="36"/>
  <c r="N89" i="36"/>
  <c r="M33" i="36"/>
  <c r="M47" i="36"/>
  <c r="M61" i="36"/>
  <c r="M75" i="36"/>
  <c r="M19" i="36"/>
  <c r="J19" i="36"/>
  <c r="F19" i="36"/>
  <c r="H26" i="36"/>
  <c r="D26" i="36"/>
  <c r="J33" i="36"/>
  <c r="F33" i="36"/>
  <c r="B54" i="36"/>
  <c r="B68" i="36"/>
  <c r="D75" i="36"/>
  <c r="H75" i="36"/>
  <c r="D89" i="36"/>
  <c r="H89" i="36"/>
  <c r="N61" i="36"/>
  <c r="H19" i="36"/>
  <c r="D19" i="36"/>
  <c r="J26" i="36"/>
  <c r="F26" i="36"/>
  <c r="H33" i="36"/>
  <c r="D33" i="36"/>
  <c r="B47" i="36"/>
  <c r="B61" i="36"/>
  <c r="B75" i="36"/>
  <c r="F75" i="36"/>
  <c r="J75" i="36"/>
  <c r="B89" i="36"/>
  <c r="F89" i="36"/>
  <c r="J89" i="36"/>
  <c r="N19" i="36"/>
  <c r="M89" i="36"/>
  <c r="L172" i="17"/>
  <c r="K47" i="36"/>
  <c r="G47" i="36"/>
  <c r="C47" i="36"/>
  <c r="I54" i="36"/>
  <c r="E54" i="36"/>
  <c r="K61" i="36"/>
  <c r="G61" i="36"/>
  <c r="C61" i="36"/>
  <c r="I68" i="36"/>
  <c r="E68" i="36"/>
  <c r="C75" i="36"/>
  <c r="G75" i="36"/>
  <c r="K75" i="36"/>
  <c r="C89" i="36"/>
  <c r="G89" i="36"/>
  <c r="K89" i="36"/>
  <c r="I172" i="17"/>
  <c r="K12" i="36"/>
  <c r="G12" i="36"/>
  <c r="C12" i="36"/>
  <c r="I19" i="36"/>
  <c r="E19" i="36"/>
  <c r="K26" i="36"/>
  <c r="G26" i="36"/>
  <c r="C26" i="36"/>
  <c r="I33" i="36"/>
  <c r="E33" i="36"/>
  <c r="B12" i="36"/>
  <c r="H12" i="36"/>
  <c r="D12" i="36"/>
  <c r="B26" i="36"/>
  <c r="D54" i="36"/>
  <c r="H54" i="36"/>
  <c r="D68" i="36"/>
  <c r="H68" i="36"/>
  <c r="I47" i="36"/>
  <c r="E47" i="36"/>
  <c r="K54" i="36"/>
  <c r="G54" i="36"/>
  <c r="C54" i="36"/>
  <c r="I61" i="36"/>
  <c r="E61" i="36"/>
  <c r="K68" i="36"/>
  <c r="G68" i="36"/>
  <c r="C68" i="36"/>
  <c r="E75" i="36"/>
  <c r="I75" i="36"/>
  <c r="E89" i="36"/>
  <c r="I89" i="36"/>
  <c r="M95" i="35"/>
  <c r="M68" i="36"/>
  <c r="M96" i="36"/>
  <c r="M109" i="1"/>
  <c r="N95" i="35"/>
  <c r="N12" i="36"/>
  <c r="M26" i="36"/>
  <c r="M54" i="36"/>
  <c r="M40" i="36"/>
  <c r="N40" i="36"/>
  <c r="J172" i="17"/>
  <c r="A95" i="36"/>
  <c r="A81" i="36"/>
  <c r="A67" i="36"/>
  <c r="A53" i="36"/>
  <c r="A39" i="36"/>
  <c r="A25" i="36"/>
  <c r="A11" i="36"/>
  <c r="A18" i="36"/>
  <c r="A74" i="36"/>
  <c r="N113" i="35" l="1"/>
  <c r="M113" i="35"/>
  <c r="K95" i="35" l="1"/>
  <c r="J95" i="35"/>
  <c r="K113" i="35" l="1"/>
  <c r="J113" i="35"/>
  <c r="K109" i="1"/>
  <c r="I95" i="35"/>
  <c r="H95" i="35"/>
  <c r="G95" i="35"/>
  <c r="F95" i="35"/>
  <c r="E95" i="35"/>
  <c r="D95" i="35"/>
  <c r="C95" i="35"/>
  <c r="B95" i="35"/>
  <c r="C113" i="35" l="1"/>
  <c r="D113" i="35"/>
  <c r="H113" i="35"/>
  <c r="E113" i="35"/>
  <c r="I113" i="35"/>
  <c r="G113" i="35"/>
  <c r="B113" i="35"/>
  <c r="F113" i="35"/>
  <c r="F1" i="32"/>
  <c r="F1" i="24"/>
  <c r="F1" i="25"/>
  <c r="F1" i="17" l="1"/>
  <c r="F1" i="21" l="1"/>
  <c r="F1" i="22"/>
  <c r="F1" i="1" l="1"/>
  <c r="B104" i="1" l="1"/>
  <c r="B103" i="1"/>
  <c r="D109" i="1"/>
  <c r="E109" i="1"/>
  <c r="H109" i="1"/>
  <c r="I109" i="1"/>
  <c r="B109" i="1"/>
  <c r="F172" i="17" l="1"/>
  <c r="J109" i="1"/>
  <c r="F109" i="1"/>
  <c r="E172" i="17"/>
  <c r="C172" i="17"/>
  <c r="G109" i="1"/>
  <c r="H172" i="17"/>
  <c r="D172" i="17"/>
  <c r="G172" i="17"/>
  <c r="C109" i="1"/>
  <c r="F96" i="36" l="1"/>
  <c r="G96" i="36"/>
  <c r="H96" i="36"/>
  <c r="I96" i="36"/>
  <c r="D1" i="32" l="1"/>
  <c r="A102" i="32" s="1"/>
  <c r="D1" i="1" l="1"/>
  <c r="D1" i="38" s="1"/>
  <c r="C14" i="38" s="1"/>
  <c r="C35" i="38" l="1"/>
  <c r="C24" i="38"/>
  <c r="E96" i="36"/>
  <c r="D96" i="36"/>
  <c r="C96" i="36"/>
  <c r="B96" i="36"/>
  <c r="A95" i="32"/>
  <c r="A88" i="32"/>
  <c r="A81" i="32"/>
  <c r="A74" i="32"/>
  <c r="A67" i="32"/>
  <c r="A60" i="32"/>
  <c r="A53" i="32"/>
  <c r="A46" i="32"/>
  <c r="A39" i="32"/>
  <c r="A32" i="32"/>
  <c r="A25" i="32"/>
  <c r="A18" i="32"/>
  <c r="A11" i="32"/>
  <c r="I1" i="32"/>
  <c r="H1" i="32"/>
  <c r="A94" i="1" l="1"/>
  <c r="A101" i="1" s="1"/>
  <c r="A108" i="1" s="1"/>
  <c r="D1" i="22" l="1"/>
  <c r="D1" i="21"/>
  <c r="A76" i="21" s="1"/>
  <c r="D1" i="17"/>
  <c r="D1" i="24"/>
  <c r="A36" i="24" s="1"/>
  <c r="A150" i="17" l="1"/>
  <c r="A157" i="17" s="1"/>
  <c r="A108" i="24"/>
  <c r="A80" i="24"/>
  <c r="A52" i="24"/>
  <c r="A129" i="24"/>
  <c r="A101" i="24"/>
  <c r="A73" i="24"/>
  <c r="A45" i="24"/>
  <c r="A122" i="24"/>
  <c r="A94" i="24"/>
  <c r="A66" i="24"/>
  <c r="A115" i="24"/>
  <c r="A87" i="24"/>
  <c r="A59" i="24"/>
  <c r="A62" i="21"/>
  <c r="A83" i="21" s="1"/>
  <c r="A69" i="21"/>
  <c r="A164" i="17" l="1"/>
  <c r="A171" i="17"/>
  <c r="I1" i="25" l="1"/>
  <c r="H1" i="25"/>
  <c r="D1" i="25"/>
  <c r="I1" i="24" l="1"/>
  <c r="H1" i="24"/>
  <c r="J1" i="22" l="1"/>
  <c r="I1" i="22"/>
  <c r="J1" i="21" l="1"/>
  <c r="I1" i="21"/>
  <c r="J1" i="17" l="1"/>
  <c r="I1" i="1"/>
  <c r="H1" i="17" l="1"/>
  <c r="I1" i="17"/>
  <c r="H1" i="1"/>
  <c r="Y109" i="1" l="1"/>
  <c r="Y102" i="35"/>
  <c r="Y113" i="35" l="1"/>
  <c r="Y172" i="17" l="1"/>
  <c r="V172" i="17"/>
  <c r="X172" i="17"/>
  <c r="W172" i="17"/>
  <c r="AB109" i="1" l="1"/>
  <c r="Z109" i="1"/>
  <c r="AA10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Moore, Paula (CFC)</author>
  </authors>
  <commentList>
    <comment ref="T14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Moore, Paula (CFC):</t>
        </r>
        <r>
          <rPr>
            <sz val="9"/>
            <color indexed="81"/>
            <rFont val="Tahoma"/>
            <family val="2"/>
          </rPr>
          <t xml:space="preserve">
Dropped consistent with ESIT for June and October.</t>
        </r>
      </text>
    </comment>
  </commentList>
</comments>
</file>

<file path=xl/sharedStrings.xml><?xml version="1.0" encoding="utf-8"?>
<sst xmlns="http://schemas.openxmlformats.org/spreadsheetml/2006/main" count="5636" uniqueCount="885">
  <si>
    <t>SPECIAL EDUCATION</t>
  </si>
  <si>
    <t xml:space="preserve">Actuals as of </t>
  </si>
  <si>
    <t>SPED 0-21</t>
  </si>
  <si>
    <t>SPED 0-2</t>
  </si>
  <si>
    <t>SPED 3-PreK</t>
  </si>
  <si>
    <t>Special Education: 9 month AA (Oct-Jun) starting 2011-12</t>
  </si>
  <si>
    <t xml:space="preserve">Running Start: 9 month AA (Oct-Jun) </t>
  </si>
  <si>
    <t>K12 Education: 10 month AA (Sep-Jun) starting 2011-12</t>
  </si>
  <si>
    <t>Actual</t>
  </si>
  <si>
    <t>FC Var</t>
  </si>
  <si>
    <t>%FC Var</t>
  </si>
  <si>
    <t>K12 Only</t>
  </si>
  <si>
    <t>RS Only</t>
  </si>
  <si>
    <t>K12 + RS</t>
  </si>
  <si>
    <t xml:space="preserve"> </t>
  </si>
  <si>
    <t>BI TRACKING</t>
  </si>
  <si>
    <t>K12 RS TRACKING</t>
  </si>
  <si>
    <t>After Exit Bilingual</t>
  </si>
  <si>
    <t>SPED K-21 Reported</t>
  </si>
  <si>
    <t>OD TRACKING</t>
  </si>
  <si>
    <t>Open Door (OD)</t>
  </si>
  <si>
    <t>CHARTER TRACKING</t>
  </si>
  <si>
    <t xml:space="preserve">Charter: 10 month AA (Sep-Jun) </t>
  </si>
  <si>
    <t>Charter</t>
  </si>
  <si>
    <t>TRIBAL TRACKING</t>
  </si>
  <si>
    <t xml:space="preserve">Tribal: 10 month AA (Sep-Jun) </t>
  </si>
  <si>
    <t>Tribal</t>
  </si>
  <si>
    <t xml:space="preserve">Open Door: 10 month AA (Sep-Aug) </t>
  </si>
  <si>
    <t>K12 FTEs by Grade TRACKING</t>
  </si>
  <si>
    <t>Grade K Only</t>
  </si>
  <si>
    <t>Grade 1 Only</t>
  </si>
  <si>
    <t>Grade 2 Only</t>
  </si>
  <si>
    <t>Grade 3 Only</t>
  </si>
  <si>
    <t>Grade 4 Only</t>
  </si>
  <si>
    <t>Grade 5 Only</t>
  </si>
  <si>
    <t>Grade 6 Only</t>
  </si>
  <si>
    <t>Grade 7 Only</t>
  </si>
  <si>
    <t>Grade 8 Only</t>
  </si>
  <si>
    <t>Grade 9 Only</t>
  </si>
  <si>
    <t>Grade 10 Only</t>
  </si>
  <si>
    <t>Grade 11 Only</t>
  </si>
  <si>
    <t>Grade 12 Only</t>
  </si>
  <si>
    <t>Includes CTE and NonCTE</t>
  </si>
  <si>
    <t>All data includes CTE and nonCTE</t>
  </si>
  <si>
    <t>Bilingual Total</t>
  </si>
  <si>
    <t>Bilingual K-6</t>
  </si>
  <si>
    <t>Bilingual 7-12</t>
  </si>
  <si>
    <t>Charter  Grade K</t>
  </si>
  <si>
    <t>Charter  Grade 1</t>
  </si>
  <si>
    <t>Charter  Grade 2</t>
  </si>
  <si>
    <t>Charter  Grade 3</t>
  </si>
  <si>
    <t>Charter  Grade 4</t>
  </si>
  <si>
    <t>Charter  Grade 5</t>
  </si>
  <si>
    <t>Charter  Grade 6</t>
  </si>
  <si>
    <t>Charter  Grade 7</t>
  </si>
  <si>
    <t>Charter  Grade 8</t>
  </si>
  <si>
    <t>Charter  Grade 9</t>
  </si>
  <si>
    <t>Charter  Grade 10</t>
  </si>
  <si>
    <t>Charter  Grade 11</t>
  </si>
  <si>
    <t>Charter  Grade 12</t>
  </si>
  <si>
    <t>percent 7-12</t>
  </si>
  <si>
    <t>percent k-6</t>
  </si>
  <si>
    <t>vs</t>
  </si>
  <si>
    <t>K12 Education: 10 month AA (Sep-Jun)</t>
  </si>
  <si>
    <t xml:space="preserve">Note: This includes charters. </t>
  </si>
  <si>
    <t>Excludes Charters</t>
  </si>
  <si>
    <t>Note: This page is formula linked to the others.  No need to update.</t>
  </si>
  <si>
    <t>However, the largest drop in TBIP has been in younger grades.</t>
  </si>
  <si>
    <t>However, '7-12 enrolling above forecast.</t>
  </si>
  <si>
    <t>Note: Month to Month for the grade splits have not been calculated. It's just the AA % splits applied to the M to M forecast</t>
  </si>
  <si>
    <t>9/17</t>
  </si>
  <si>
    <t>10/17</t>
  </si>
  <si>
    <t>11/17</t>
  </si>
  <si>
    <t>12/17</t>
  </si>
  <si>
    <t>1/18</t>
  </si>
  <si>
    <t>2/18</t>
  </si>
  <si>
    <t>3/18</t>
  </si>
  <si>
    <t>4/18</t>
  </si>
  <si>
    <t>5/18</t>
  </si>
  <si>
    <t>6/18</t>
  </si>
  <si>
    <t>9/18</t>
  </si>
  <si>
    <t>10/18</t>
  </si>
  <si>
    <t>11/18</t>
  </si>
  <si>
    <t>12/18</t>
  </si>
  <si>
    <t>1/19</t>
  </si>
  <si>
    <t>2/19</t>
  </si>
  <si>
    <t>3/19</t>
  </si>
  <si>
    <t>4/19</t>
  </si>
  <si>
    <t>5/19</t>
  </si>
  <si>
    <t>6/19</t>
  </si>
  <si>
    <t>9/19</t>
  </si>
  <si>
    <t>10/19</t>
  </si>
  <si>
    <t>11/19</t>
  </si>
  <si>
    <t>12/19</t>
  </si>
  <si>
    <t>1/20</t>
  </si>
  <si>
    <t>2/20</t>
  </si>
  <si>
    <t>3/20</t>
  </si>
  <si>
    <t>4/20</t>
  </si>
  <si>
    <t>5/20</t>
  </si>
  <si>
    <t>6/20</t>
  </si>
  <si>
    <t>9/20</t>
  </si>
  <si>
    <t>10/20</t>
  </si>
  <si>
    <t>11/20</t>
  </si>
  <si>
    <t>12/20</t>
  </si>
  <si>
    <t>1/21</t>
  </si>
  <si>
    <t>2/21</t>
  </si>
  <si>
    <t>3/21</t>
  </si>
  <si>
    <t>4/21</t>
  </si>
  <si>
    <t>5/21</t>
  </si>
  <si>
    <t>6/21</t>
  </si>
  <si>
    <t>7/18</t>
  </si>
  <si>
    <t>8/18</t>
  </si>
  <si>
    <t>7/19</t>
  </si>
  <si>
    <t>8/19</t>
  </si>
  <si>
    <t>7/20</t>
  </si>
  <si>
    <t>8/20</t>
  </si>
  <si>
    <t>7/21</t>
  </si>
  <si>
    <t>8/21</t>
  </si>
  <si>
    <t xml:space="preserve">K12 FC </t>
  </si>
  <si>
    <t>09/17</t>
  </si>
  <si>
    <t>09/18</t>
  </si>
  <si>
    <t>09/19</t>
  </si>
  <si>
    <t>09/20</t>
  </si>
  <si>
    <t xml:space="preserve">Note: Without adding in YNTS, FC drops by 24 this year and then by 15 next two years. </t>
  </si>
  <si>
    <t>This is with just adjusting the Month to Month Ratios.</t>
  </si>
  <si>
    <t>RS FTES</t>
  </si>
  <si>
    <t>9/21</t>
  </si>
  <si>
    <t>10/21</t>
  </si>
  <si>
    <t>11/21</t>
  </si>
  <si>
    <t>12/21</t>
  </si>
  <si>
    <t>1/22</t>
  </si>
  <si>
    <t>2/22</t>
  </si>
  <si>
    <t>3/22</t>
  </si>
  <si>
    <t>4/22</t>
  </si>
  <si>
    <t>5/22</t>
  </si>
  <si>
    <t>6/22</t>
  </si>
  <si>
    <t>9/22</t>
  </si>
  <si>
    <t>10/22</t>
  </si>
  <si>
    <t>11/22</t>
  </si>
  <si>
    <t>12/22</t>
  </si>
  <si>
    <t>1/23</t>
  </si>
  <si>
    <t>2/23</t>
  </si>
  <si>
    <t>3/23</t>
  </si>
  <si>
    <t>4/23</t>
  </si>
  <si>
    <t>5/23</t>
  </si>
  <si>
    <t>6/23</t>
  </si>
  <si>
    <t>% Var from Feb</t>
  </si>
  <si>
    <t>7/22</t>
  </si>
  <si>
    <t>8/22</t>
  </si>
  <si>
    <t>7/23</t>
  </si>
  <si>
    <t>8/23</t>
  </si>
  <si>
    <t>Open Door</t>
  </si>
  <si>
    <t>K</t>
  </si>
  <si>
    <t>By Grade: Common Schools</t>
  </si>
  <si>
    <t>Special Education 3-Prek</t>
  </si>
  <si>
    <t>Special Education ALL</t>
  </si>
  <si>
    <t>K-12 + Running Start + Open Door</t>
  </si>
  <si>
    <t>K-6 TBIP</t>
  </si>
  <si>
    <t>7-12 TBIP</t>
  </si>
  <si>
    <t>TBIP Total</t>
  </si>
  <si>
    <t>After-Exit TBIP</t>
  </si>
  <si>
    <t>11 + 12  + RS</t>
  </si>
  <si>
    <t>9-12 + RS + OD</t>
  </si>
  <si>
    <t>K-6</t>
  </si>
  <si>
    <t>K-12</t>
  </si>
  <si>
    <t>Summary Enrollments: Charter Schools</t>
  </si>
  <si>
    <t>By Grade: Charter Schools</t>
  </si>
  <si>
    <t>*Note: adjusted to reflect the budgeted schools coming online in 2020-21</t>
  </si>
  <si>
    <t>RS &amp; 11 &amp; 12</t>
  </si>
  <si>
    <t xml:space="preserve">Paula Moore, Caseload Forecast Council paula.moore@cfc.wa.gov  </t>
  </si>
  <si>
    <t>Observations: rates look more like 2019-20 year?</t>
  </si>
  <si>
    <t>Or like the 2017-18 rate. No winter drop.</t>
  </si>
  <si>
    <t>Common Schools</t>
  </si>
  <si>
    <t>10/23</t>
  </si>
  <si>
    <t>11/23</t>
  </si>
  <si>
    <t>12/23</t>
  </si>
  <si>
    <t>1/24</t>
  </si>
  <si>
    <t>2/24</t>
  </si>
  <si>
    <t>3/24</t>
  </si>
  <si>
    <t>4/24</t>
  </si>
  <si>
    <t>5/24</t>
  </si>
  <si>
    <t>6/24</t>
  </si>
  <si>
    <t>10/24</t>
  </si>
  <si>
    <t>11/24</t>
  </si>
  <si>
    <t>12/24</t>
  </si>
  <si>
    <t>1/25</t>
  </si>
  <si>
    <t>2/25</t>
  </si>
  <si>
    <t>3/25</t>
  </si>
  <si>
    <t>4/25</t>
  </si>
  <si>
    <t>5/25</t>
  </si>
  <si>
    <t>6/25</t>
  </si>
  <si>
    <t>9/23</t>
  </si>
  <si>
    <t>9/24</t>
  </si>
  <si>
    <t>7/24</t>
  </si>
  <si>
    <t>8/24</t>
  </si>
  <si>
    <t>7/25</t>
  </si>
  <si>
    <t>8/25</t>
  </si>
  <si>
    <t>Actuals only</t>
  </si>
  <si>
    <t>7-12+RS+OD</t>
  </si>
  <si>
    <t>Special Education (note, for tracker, includes Charter Schools)-Not counted in September</t>
  </si>
  <si>
    <t>Transitional Bilingual Instructional Program (note, for tracker, includes Charter Schools)-Not counted in September</t>
  </si>
  <si>
    <t>K-12 BASIC EDUCATION AND CHARTER SCHOOL FORECAST TRACKING</t>
  </si>
  <si>
    <t>Sped K-21 +TK</t>
  </si>
  <si>
    <t>Draft Nov</t>
  </si>
  <si>
    <t>*Running Start</t>
  </si>
  <si>
    <t>Nov 2023 Forecast</t>
  </si>
  <si>
    <t>updated 1.9.2024</t>
  </si>
  <si>
    <t>TK FTE TRACKING</t>
  </si>
  <si>
    <t>Summary Enrollments: Transitional Kindergarten</t>
  </si>
  <si>
    <t>RS Summer</t>
  </si>
  <si>
    <t>TK</t>
  </si>
  <si>
    <t>TK TBIP</t>
  </si>
  <si>
    <t>TK Sped</t>
  </si>
  <si>
    <t>TK SPED</t>
  </si>
  <si>
    <t>actual percentage of headcount</t>
  </si>
  <si>
    <t>forecasted percentage of headcount</t>
  </si>
  <si>
    <t xml:space="preserve">updated 1.22.2024 to reflect Nov forecast compared to Jan Apportionment. </t>
  </si>
  <si>
    <t>Common Schools tracking with Nov FC for Sept to Jan 24 vs Jan Apportionment</t>
  </si>
  <si>
    <t>Actuals</t>
  </si>
  <si>
    <t>Feb 2024 Forecast Tracking</t>
  </si>
  <si>
    <t>Feb 2024 FC</t>
  </si>
  <si>
    <t>Data as of Feb 2024</t>
  </si>
  <si>
    <t>2022-23 FINAL 2023 Apportionment; Feb 2024  Apportionment</t>
  </si>
  <si>
    <t>As of Feb 2024</t>
  </si>
  <si>
    <t>Feb Summary</t>
  </si>
  <si>
    <t>Month of Feb Summary</t>
  </si>
  <si>
    <t>Common Schools tracking with Feb FC for Feb 24 vs Feb Apportionment</t>
  </si>
  <si>
    <t>Feb 24 FC for Month of Feb 24</t>
  </si>
  <si>
    <t>Actuals Feb '24 Apportionment</t>
  </si>
  <si>
    <t>Common Schools tracking with Feb FC for Sept to Feb 24 vs Feb Apportionment</t>
  </si>
  <si>
    <t>Actuals Sept to Feb (average) (Feb '24 Apportionment)</t>
  </si>
  <si>
    <t>Feb 2024 FC for Sept to Feb (average)</t>
  </si>
  <si>
    <t>*For RS, Actuals Oct to Feb (average) (Feb '24 Apportionment)</t>
  </si>
  <si>
    <t>CCDD</t>
  </si>
  <si>
    <t>LEA</t>
  </si>
  <si>
    <t>Sept</t>
  </si>
  <si>
    <t>Oct</t>
  </si>
  <si>
    <t>Nov</t>
  </si>
  <si>
    <t>Dec</t>
  </si>
  <si>
    <t>Jan</t>
  </si>
  <si>
    <t>Feb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</si>
  <si>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</si>
  <si>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</si>
  <si>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</si>
  <si>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</si>
  <si>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</si>
  <si>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</si>
  <si>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</si>
  <si>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</si>
  <si>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</si>
  <si>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</si>
  <si>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</si>
  <si>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</si>
  <si>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</si>
  <si>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</si>
  <si>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</si>
  <si>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</si>
  <si>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</si>
  <si>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</si>
  <si>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</si>
  <si>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</si>
  <si>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</si>
  <si>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</si>
  <si>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</si>
  <si>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</si>
  <si>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</si>
  <si>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</si>
  <si>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</si>
  <si>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</si>
  <si>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</si>
  <si>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</si>
  <si>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</si>
  <si>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</si>
  <si>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</si>
  <si>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</si>
  <si>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</si>
  <si>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</si>
  <si>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</si>
  <si>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</si>
  <si>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</si>
  <si>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</si>
  <si>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04901</t>
  </si>
  <si>
    <t>Pinnacle Prep Charter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</si>
  <si>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</si>
  <si>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</si>
  <si>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</si>
  <si>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</si>
  <si>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</si>
  <si>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</si>
  <si>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</si>
  <si>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</si>
  <si>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</si>
  <si>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</si>
  <si>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</si>
  <si>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Quileute Tribal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</si>
  <si>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</si>
  <si>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</si>
  <si>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</si>
  <si>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</si>
  <si>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</si>
  <si>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</si>
  <si>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</si>
  <si>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</si>
  <si>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</si>
  <si>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</si>
  <si>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</si>
  <si>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</si>
  <si>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</si>
  <si>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</si>
  <si>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</si>
  <si>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</si>
  <si>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</si>
  <si>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</si>
  <si>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06901</t>
  </si>
  <si>
    <t>Rooted Schools Charter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</si>
  <si>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</si>
  <si>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</si>
  <si>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</si>
  <si>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</si>
  <si>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</si>
  <si>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</si>
  <si>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</si>
  <si>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</si>
  <si>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</si>
  <si>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</si>
  <si>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</si>
  <si>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</si>
  <si>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</si>
  <si>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</si>
  <si>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</si>
  <si>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</si>
  <si>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</si>
  <si>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</si>
  <si>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</si>
  <si>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</si>
  <si>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</si>
  <si>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</si>
  <si>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</si>
  <si>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</si>
  <si>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</si>
  <si>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</si>
  <si>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</si>
  <si>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</si>
  <si>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</si>
  <si>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</si>
  <si>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</si>
  <si>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</si>
  <si>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</si>
  <si>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</si>
  <si>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</si>
  <si>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</si>
  <si>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</si>
  <si>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</si>
  <si>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</si>
  <si>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</si>
  <si>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</si>
  <si>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</si>
  <si>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</si>
  <si>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</si>
  <si>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</si>
  <si>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</si>
  <si>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</si>
  <si>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</si>
  <si>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</si>
  <si>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</si>
  <si>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</si>
  <si>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</si>
  <si>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</si>
  <si>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</si>
  <si>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</si>
  <si>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</si>
  <si>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</si>
  <si>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</si>
  <si>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</si>
  <si>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</si>
  <si>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</si>
  <si>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</si>
  <si>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</si>
  <si>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</si>
  <si>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</si>
  <si>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</si>
  <si>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</si>
  <si>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</si>
  <si>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</si>
  <si>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</si>
  <si>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</si>
  <si>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</si>
  <si>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</si>
  <si>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</si>
  <si>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</si>
  <si>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</si>
  <si>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</si>
  <si>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</si>
  <si>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</si>
  <si>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</si>
  <si>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</si>
  <si>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</si>
  <si>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</si>
  <si>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</si>
  <si>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</si>
  <si>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</si>
  <si>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</si>
  <si>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</si>
  <si>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</si>
  <si>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</si>
  <si>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</si>
  <si>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</si>
  <si>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</si>
  <si>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</si>
  <si>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</si>
  <si>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</si>
  <si>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</si>
  <si>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</si>
  <si>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</si>
  <si>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</si>
  <si>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</si>
  <si>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</si>
  <si>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</si>
  <si>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</si>
  <si>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</si>
  <si>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</si>
  <si>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</si>
  <si>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</si>
  <si>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</si>
  <si>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</si>
  <si>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</si>
  <si>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</si>
  <si>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</si>
  <si>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</si>
  <si>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</si>
  <si>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</si>
  <si>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</si>
  <si>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</si>
  <si>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</si>
  <si>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</si>
  <si>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</si>
  <si>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</si>
  <si>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</si>
  <si>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</si>
  <si>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</si>
  <si>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</si>
  <si>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</si>
  <si>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</si>
  <si>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</si>
  <si>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South Central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</si>
  <si>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</si>
  <si>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</si>
  <si>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</si>
  <si>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</si>
  <si>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</si>
  <si>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</si>
  <si>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</si>
  <si>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</si>
  <si>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</si>
  <si>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</si>
  <si>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</si>
  <si>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</si>
  <si>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</si>
  <si>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</si>
  <si>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</si>
  <si>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</si>
  <si>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</si>
  <si>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</si>
  <si>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</si>
  <si>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 Charter</t>
  </si>
  <si>
    <t>17903</t>
  </si>
  <si>
    <t>Muckleshoot Tribal</t>
  </si>
  <si>
    <t>17905</t>
  </si>
  <si>
    <t>Summit Atlas</t>
  </si>
  <si>
    <t>17908</t>
  </si>
  <si>
    <t>Rainier Prep Charter</t>
  </si>
  <si>
    <t>17910</t>
  </si>
  <si>
    <t>Rainier Valley Charter</t>
  </si>
  <si>
    <t>17911</t>
  </si>
  <si>
    <t>Impact Charter</t>
  </si>
  <si>
    <t>17916</t>
  </si>
  <si>
    <t>Impact Salish Sea Charter</t>
  </si>
  <si>
    <t>17917</t>
  </si>
  <si>
    <t>Why Not You Charter</t>
  </si>
  <si>
    <t>17919</t>
  </si>
  <si>
    <t>Impact Black River Charter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</si>
  <si>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</si>
  <si>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</si>
  <si>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</si>
  <si>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</si>
  <si>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</si>
  <si>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</si>
  <si>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</si>
  <si>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</si>
  <si>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</si>
  <si>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</si>
  <si>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18901</t>
  </si>
  <si>
    <t>Catalyst Charter</t>
  </si>
  <si>
    <t>18902</t>
  </si>
  <si>
    <t>Suquamish Tribal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</si>
  <si>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</si>
  <si>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</si>
  <si>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</si>
  <si>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</si>
  <si>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</si>
  <si>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</si>
  <si>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</si>
  <si>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</si>
  <si>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</si>
  <si>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</si>
  <si>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</si>
  <si>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</si>
  <si>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</si>
  <si>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</si>
  <si>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</si>
  <si>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</si>
  <si>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</si>
  <si>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</si>
  <si>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</si>
  <si>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</si>
  <si>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</si>
  <si>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</si>
  <si>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</si>
  <si>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</si>
  <si>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</si>
  <si>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</si>
  <si>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</si>
  <si>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</si>
  <si>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</si>
  <si>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</si>
  <si>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</si>
  <si>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</si>
  <si>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</si>
  <si>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</si>
  <si>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</si>
  <si>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</si>
  <si>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</si>
  <si>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</si>
  <si>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</si>
  <si>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</si>
  <si>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</si>
  <si>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</si>
  <si>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</si>
  <si>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</si>
  <si>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</si>
  <si>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</si>
  <si>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</si>
  <si>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</si>
  <si>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</si>
  <si>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</si>
  <si>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</si>
  <si>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</si>
  <si>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</si>
  <si>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</si>
  <si>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</si>
  <si>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</si>
  <si>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</si>
  <si>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</si>
  <si>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</si>
  <si>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</si>
  <si>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</si>
  <si>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</si>
  <si>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</si>
  <si>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</si>
  <si>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</si>
  <si>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</si>
  <si>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</si>
  <si>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</si>
  <si>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</si>
  <si>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</si>
  <si>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</si>
  <si>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</si>
  <si>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</si>
  <si>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</si>
  <si>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</si>
  <si>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</si>
  <si>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</si>
  <si>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</si>
  <si>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</si>
  <si>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</si>
  <si>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</si>
  <si>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</si>
  <si>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</si>
  <si>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</si>
  <si>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</si>
  <si>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</si>
  <si>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</si>
  <si>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</si>
  <si>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</si>
  <si>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</si>
  <si>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</si>
  <si>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 xml:space="preserve">Omak         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</si>
  <si>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</si>
  <si>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</si>
  <si>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</si>
  <si>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</si>
  <si>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</si>
  <si>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</si>
  <si>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</si>
  <si>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</si>
  <si>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</si>
  <si>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</si>
  <si>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</si>
  <si>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</si>
  <si>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24915</t>
  </si>
  <si>
    <t>Paschal Sherman Tribal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</si>
  <si>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</si>
  <si>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</si>
  <si>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</si>
  <si>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</si>
  <si>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</si>
  <si>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</si>
  <si>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</si>
  <si>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</si>
  <si>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</si>
  <si>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</si>
  <si>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</si>
  <si>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</si>
  <si>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</si>
  <si>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</si>
  <si>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</si>
  <si>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</si>
  <si>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</si>
  <si>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</si>
  <si>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</si>
  <si>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</si>
  <si>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</si>
  <si>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</si>
  <si>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</si>
  <si>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</si>
  <si>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</si>
  <si>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</si>
  <si>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</si>
  <si>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</si>
  <si>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</si>
  <si>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</si>
  <si>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</si>
  <si>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</si>
  <si>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</si>
  <si>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</si>
  <si>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</si>
  <si>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</si>
  <si>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</si>
  <si>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</si>
  <si>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</si>
  <si>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</si>
  <si>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</si>
  <si>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</si>
  <si>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</si>
  <si>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</si>
  <si>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</si>
  <si>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</si>
  <si>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</si>
  <si>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</si>
  <si>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</si>
  <si>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</t>
  </si>
  <si>
    <t>27902</t>
  </si>
  <si>
    <t>Impact CB Charter</t>
  </si>
  <si>
    <t>27905</t>
  </si>
  <si>
    <t>Summit Olympus Charter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</si>
  <si>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</si>
  <si>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</si>
  <si>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</si>
  <si>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</si>
  <si>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</si>
  <si>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</si>
  <si>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</si>
  <si>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</si>
  <si>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</si>
  <si>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</si>
  <si>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</si>
  <si>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</si>
  <si>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</si>
  <si>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</si>
  <si>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</si>
  <si>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</si>
  <si>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</si>
  <si>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</si>
  <si>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</si>
  <si>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</si>
  <si>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</si>
  <si>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</si>
  <si>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</si>
  <si>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</si>
  <si>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</si>
  <si>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</si>
  <si>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</si>
  <si>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</si>
  <si>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</si>
  <si>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</si>
  <si>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</si>
  <si>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</si>
  <si>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</si>
  <si>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</si>
  <si>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</si>
  <si>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</si>
  <si>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</si>
  <si>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</si>
  <si>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</si>
  <si>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</si>
  <si>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</si>
  <si>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</si>
  <si>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</si>
  <si>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</si>
  <si>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</si>
  <si>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</si>
  <si>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</si>
  <si>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</si>
  <si>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</si>
  <si>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</si>
  <si>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</si>
  <si>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</si>
  <si>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</si>
  <si>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</si>
  <si>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</si>
  <si>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</si>
  <si>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</si>
  <si>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</si>
  <si>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</si>
  <si>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</si>
  <si>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</si>
  <si>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</si>
  <si>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</si>
  <si>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</si>
  <si>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</si>
  <si>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</si>
  <si>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</si>
  <si>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</si>
  <si>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</si>
  <si>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</si>
  <si>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</si>
  <si>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</si>
  <si>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</si>
  <si>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</si>
  <si>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</si>
  <si>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</si>
  <si>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</si>
  <si>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</si>
  <si>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</si>
  <si>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</si>
  <si>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</si>
  <si>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</si>
  <si>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</si>
  <si>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</si>
  <si>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</si>
  <si>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</si>
  <si>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32901</t>
  </si>
  <si>
    <t>Spokane Int'l Charter</t>
  </si>
  <si>
    <t>32903</t>
  </si>
  <si>
    <t>Lumen Charter</t>
  </si>
  <si>
    <t>32907</t>
  </si>
  <si>
    <t>Pride Prep Charter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</si>
  <si>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</si>
  <si>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</si>
  <si>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</si>
  <si>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</si>
  <si>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</si>
  <si>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</si>
  <si>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</si>
  <si>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</si>
  <si>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</si>
  <si>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</si>
  <si>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</si>
  <si>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</si>
  <si>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</si>
  <si>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</si>
  <si>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</si>
  <si>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</si>
  <si>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</si>
  <si>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</si>
  <si>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</si>
  <si>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</si>
  <si>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</si>
  <si>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</si>
  <si>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</si>
  <si>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</si>
  <si>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</si>
  <si>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</si>
  <si>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</si>
  <si>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</si>
  <si>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</si>
  <si>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</si>
  <si>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</si>
  <si>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</si>
  <si>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</si>
  <si>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</si>
  <si>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</si>
  <si>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</si>
  <si>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</si>
  <si>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</si>
  <si>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</si>
  <si>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</si>
  <si>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</si>
  <si>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</si>
  <si>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</si>
  <si>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</si>
  <si>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</si>
  <si>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</si>
  <si>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</si>
  <si>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</si>
  <si>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</si>
  <si>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</si>
  <si>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</si>
  <si>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</si>
  <si>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</si>
  <si>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</si>
  <si>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</si>
  <si>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</si>
  <si>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</si>
  <si>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</si>
  <si>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</si>
  <si>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</si>
  <si>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</si>
  <si>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</si>
  <si>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</si>
  <si>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</si>
  <si>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</si>
  <si>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</si>
  <si>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</si>
  <si>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</si>
  <si>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</si>
  <si>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</si>
  <si>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</si>
  <si>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</si>
  <si>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37902</t>
  </si>
  <si>
    <t>Whatcom Interg'l Charter</t>
  </si>
  <si>
    <t>37903</t>
  </si>
  <si>
    <t>Lummi Tribal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</si>
  <si>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</si>
  <si>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</si>
  <si>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</si>
  <si>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</si>
  <si>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</si>
  <si>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</si>
  <si>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</si>
  <si>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</si>
  <si>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</si>
  <si>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</si>
  <si>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</si>
  <si>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</si>
  <si>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</si>
  <si>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</si>
  <si>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</si>
  <si>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</si>
  <si>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</si>
  <si>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</si>
  <si>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</si>
  <si>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</si>
  <si>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</si>
  <si>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</si>
  <si>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</si>
  <si>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</si>
  <si>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</si>
  <si>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</si>
  <si>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38901</t>
  </si>
  <si>
    <t>Pullman Com Monte Charter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</si>
  <si>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</si>
  <si>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</si>
  <si>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</si>
  <si>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</si>
  <si>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</si>
  <si>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</si>
  <si>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</si>
  <si>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</si>
  <si>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</si>
  <si>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</si>
  <si>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</si>
  <si>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</si>
  <si>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</si>
  <si>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</si>
  <si>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</si>
  <si>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</si>
  <si>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</si>
  <si>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</si>
  <si>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</si>
  <si>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</si>
  <si>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</si>
  <si>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</si>
  <si>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</si>
  <si>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</si>
  <si>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</si>
  <si>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</si>
  <si>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</si>
  <si>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</si>
  <si>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</si>
  <si>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</si>
  <si>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39901</t>
  </si>
  <si>
    <t>Yakama Nation Tribal</t>
  </si>
  <si>
    <t>TK FTES as of Feb 2024</t>
  </si>
  <si>
    <t xml:space="preserve">updated 2.27.2024 to reflect Feb forecast compared to Feb Apportionment.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</si>
</sst>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000"/>
    <numFmt numFmtId="165" formatCode="mm/dd/yy"/>
    <numFmt numFmtId="166" formatCode="0.0%"/>
    <numFmt numFmtId="167" formatCode="_(* #,##0_);_(* \(#,##0\);_(* &quot;-&quot;??_);_(@_)"/>
    <numFmt numFmtId="168" formatCode="0.000%"/>
  </numFmts>
  <fonts count="47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5.25"/>
      <name val="Arial"/>
      <family val="2"/>
    </font>
    <font>
      <sz val="24"/>
      <name val="Arial"/>
      <family val="2"/>
    </font>
    <font>
      <sz val="18"/>
      <name val="Arial"/>
      <family val="2"/>
    </font>
    <font>
      <sz val="8"/>
      <name val="Courier"/>
      <family val="3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ourier"/>
      <family val="3"/>
    </font>
    <font>
      <b/>
      <sz val="10"/>
      <name val="Courier"/>
      <family val="3"/>
    </font>
    <font>
      <sz val="10"/>
      <name val="Courier"/>
      <family val="3"/>
    </font>
    <font>
      <sz val="10"/>
      <color indexed="17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color indexed="20"/>
      <name val="Arial"/>
      <family val="2"/>
    </font>
    <font>
      <sz val="10"/>
      <color rgb="FFFF0000"/>
      <name val="Courier"/>
      <family val="3"/>
    </font>
    <font>
      <b/>
      <sz val="10"/>
      <name val="Courie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Arial"/>
      <family val="2"/>
    </font>
    <font>
      <sz val="6"/>
      <name val="Arial"/>
      <family val="2"/>
    </font>
    <font>
      <sz val="6"/>
      <name val="Couri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Calibri"/>
      <family val="2"/>
      <scheme val="minor"/>
    </font>
    <font>
      <i/>
      <sz val="10"/>
      <name val="Courier"/>
    </font>
    <font>
      <sz val="9"/>
      <name val="Arial"/>
      <family val="2"/>
    </font>
    <font>
      <i/>
      <sz val="8"/>
      <name val="Courier"/>
    </font>
    <font>
      <sz val="8"/>
      <name val="Courier"/>
    </font>
    <font>
      <sz val="10"/>
      <color rgb="FFFF0000"/>
      <name val="Calibri"/>
      <family val="2"/>
      <scheme val="minor"/>
    </font>
    <font>
      <sz val="8"/>
      <name val="Calibri"/>
      <family val="2"/>
    </font>
    <font>
      <b/>
      <sz val="10"/>
      <color rgb="FFFF0000"/>
      <name val="Courier"/>
    </font>
    <font>
      <sz val="10"/>
      <color rgb="FFFF0000"/>
      <name val="Courie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10"/>
      <name val="Courier"/>
    </font>
    <font>
      <i/>
      <sz val="10"/>
      <color rgb="FFFF0000"/>
      <name val="Calibri"/>
      <family val="2"/>
      <scheme val="minor"/>
    </font>
    <font>
      <i/>
      <sz val="6"/>
      <name val="Calibri"/>
      <family val="2"/>
      <scheme val="minor"/>
    </font>
    <font>
      <sz val="8"/>
      <color theme="3"/>
      <name val="Calibri"/>
      <family val="2"/>
      <scheme val="minor"/>
    </font>
    <font>
      <b/>
      <i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3" fillId="0" borderId="0"/>
    <xf numFmtId="9" fontId="14" fillId="0" borderId="0" applyFont="0" applyFill="0" applyBorder="0" applyAlignment="0" applyProtection="0"/>
    <xf numFmtId="0" fontId="15" fillId="3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43" fontId="17" fillId="0" borderId="0" applyFont="0" applyFill="0" applyBorder="0" applyAlignment="0" applyProtection="0"/>
    <xf numFmtId="0" fontId="18" fillId="4" borderId="0" applyNumberFormat="0" applyBorder="0" applyAlignment="0" applyProtection="0"/>
    <xf numFmtId="43" fontId="12" fillId="0" borderId="0" applyFont="0" applyFill="0" applyBorder="0" applyAlignment="0" applyProtection="0"/>
    <xf numFmtId="0" fontId="4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43" fontId="12" fillId="0" borderId="0" applyFont="0" applyFill="0" applyBorder="0" applyAlignment="0" applyProtection="0"/>
  </cellStyleXfs>
  <cellXfs count="217">
    <xf numFmtId="0" fontId="0" fillId="0" borderId="0" xfId="0"/>
    <xf numFmtId="0" fontId="4" fillId="0" borderId="0" xfId="0" applyFont="1"/>
    <xf numFmtId="0" fontId="3" fillId="0" borderId="0" xfId="1" applyFont="1"/>
    <xf numFmtId="0" fontId="3" fillId="0" borderId="0" xfId="1"/>
    <xf numFmtId="0" fontId="3" fillId="0" borderId="0" xfId="1" applyAlignment="1">
      <alignment horizontal="center"/>
    </xf>
    <xf numFmtId="0" fontId="4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3" fontId="10" fillId="0" borderId="0" xfId="0" applyNumberFormat="1" applyFont="1"/>
    <xf numFmtId="0" fontId="10" fillId="0" borderId="0" xfId="0" applyFont="1"/>
    <xf numFmtId="0" fontId="10" fillId="0" borderId="1" xfId="0" applyFont="1" applyBorder="1"/>
    <xf numFmtId="3" fontId="10" fillId="0" borderId="1" xfId="0" applyNumberFormat="1" applyFont="1" applyBorder="1"/>
    <xf numFmtId="0" fontId="10" fillId="0" borderId="0" xfId="0" applyFont="1" applyBorder="1"/>
    <xf numFmtId="3" fontId="1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/>
    <xf numFmtId="0" fontId="13" fillId="0" borderId="0" xfId="0" applyFont="1"/>
    <xf numFmtId="3" fontId="10" fillId="0" borderId="1" xfId="0" applyNumberFormat="1" applyFont="1" applyBorder="1" applyAlignment="1">
      <alignment horizontal="right"/>
    </xf>
    <xf numFmtId="166" fontId="11" fillId="0" borderId="0" xfId="2" applyNumberFormat="1" applyFont="1" applyBorder="1" applyAlignment="1">
      <alignment horizontal="right"/>
    </xf>
    <xf numFmtId="0" fontId="11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3" fontId="10" fillId="0" borderId="0" xfId="0" applyNumberFormat="1" applyFont="1" applyBorder="1"/>
    <xf numFmtId="0" fontId="4" fillId="0" borderId="0" xfId="0" applyFont="1" applyAlignment="1">
      <alignment horizontal="left"/>
    </xf>
    <xf numFmtId="0" fontId="11" fillId="2" borderId="1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0" fillId="0" borderId="0" xfId="0" applyNumberFormat="1"/>
    <xf numFmtId="0" fontId="0" fillId="0" borderId="0" xfId="0" applyFill="1"/>
    <xf numFmtId="0" fontId="19" fillId="0" borderId="0" xfId="0" applyFont="1"/>
    <xf numFmtId="0" fontId="10" fillId="0" borderId="0" xfId="0" applyFont="1" applyFill="1" applyBorder="1"/>
    <xf numFmtId="3" fontId="10" fillId="0" borderId="0" xfId="0" applyNumberFormat="1" applyFont="1" applyFill="1"/>
    <xf numFmtId="3" fontId="10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/>
    <xf numFmtId="0" fontId="10" fillId="0" borderId="1" xfId="0" applyFont="1" applyFill="1" applyBorder="1"/>
    <xf numFmtId="166" fontId="11" fillId="0" borderId="1" xfId="2" applyNumberFormat="1" applyFont="1" applyFill="1" applyBorder="1" applyAlignment="1">
      <alignment horizontal="right"/>
    </xf>
    <xf numFmtId="3" fontId="11" fillId="0" borderId="1" xfId="0" applyNumberFormat="1" applyFont="1" applyFill="1" applyBorder="1"/>
    <xf numFmtId="3" fontId="11" fillId="0" borderId="0" xfId="0" applyNumberFormat="1" applyFont="1" applyFill="1" applyBorder="1"/>
    <xf numFmtId="3" fontId="1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10" fillId="0" borderId="1" xfId="0" applyNumberFormat="1" applyFont="1" applyFill="1" applyBorder="1"/>
    <xf numFmtId="0" fontId="20" fillId="0" borderId="0" xfId="0" applyFont="1"/>
    <xf numFmtId="0" fontId="10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0" fillId="0" borderId="0" xfId="0" applyBorder="1"/>
    <xf numFmtId="167" fontId="10" fillId="0" borderId="1" xfId="7" applyNumberFormat="1" applyFont="1" applyFill="1" applyBorder="1"/>
    <xf numFmtId="0" fontId="20" fillId="0" borderId="0" xfId="0" applyFont="1" applyFill="1"/>
    <xf numFmtId="0" fontId="22" fillId="0" borderId="0" xfId="0" applyFont="1" applyAlignment="1">
      <alignment horizontal="left"/>
    </xf>
    <xf numFmtId="3" fontId="10" fillId="5" borderId="1" xfId="0" applyNumberFormat="1" applyFont="1" applyFill="1" applyBorder="1"/>
    <xf numFmtId="3" fontId="11" fillId="5" borderId="0" xfId="0" applyNumberFormat="1" applyFont="1" applyFill="1" applyBorder="1" applyAlignment="1">
      <alignment horizontal="right"/>
    </xf>
    <xf numFmtId="166" fontId="11" fillId="5" borderId="1" xfId="2" applyNumberFormat="1" applyFont="1" applyFill="1" applyBorder="1" applyAlignment="1">
      <alignment horizontal="right"/>
    </xf>
    <xf numFmtId="0" fontId="23" fillId="0" borderId="0" xfId="0" applyFont="1" applyFill="1"/>
    <xf numFmtId="166" fontId="0" fillId="0" borderId="0" xfId="2" applyNumberFormat="1" applyFont="1"/>
    <xf numFmtId="0" fontId="4" fillId="0" borderId="0" xfId="0" applyFont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49" fontId="10" fillId="0" borderId="0" xfId="0" applyNumberFormat="1" applyFont="1" applyFill="1" applyBorder="1" applyAlignment="1">
      <alignment horizontal="center"/>
    </xf>
    <xf numFmtId="166" fontId="11" fillId="0" borderId="0" xfId="2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16" fillId="0" borderId="0" xfId="0" applyFont="1" applyFill="1"/>
    <xf numFmtId="0" fontId="24" fillId="0" borderId="0" xfId="0" applyFont="1"/>
    <xf numFmtId="0" fontId="16" fillId="0" borderId="0" xfId="0" applyFont="1"/>
    <xf numFmtId="0" fontId="23" fillId="0" borderId="0" xfId="0" applyFont="1"/>
    <xf numFmtId="49" fontId="10" fillId="0" borderId="1" xfId="0" applyNumberFormat="1" applyFont="1" applyFill="1" applyBorder="1" applyAlignment="1">
      <alignment horizontal="center"/>
    </xf>
    <xf numFmtId="0" fontId="22" fillId="0" borderId="0" xfId="0" applyFont="1"/>
    <xf numFmtId="0" fontId="4" fillId="0" borderId="0" xfId="0" applyFont="1" applyAlignment="1">
      <alignment horizontal="left"/>
    </xf>
    <xf numFmtId="49" fontId="10" fillId="2" borderId="0" xfId="0" applyNumberFormat="1" applyFont="1" applyFill="1" applyBorder="1" applyAlignment="1">
      <alignment horizontal="center"/>
    </xf>
    <xf numFmtId="167" fontId="10" fillId="0" borderId="0" xfId="7" applyNumberFormat="1" applyFont="1" applyFill="1"/>
    <xf numFmtId="167" fontId="10" fillId="0" borderId="0" xfId="7" applyNumberFormat="1" applyFont="1"/>
    <xf numFmtId="0" fontId="25" fillId="0" borderId="0" xfId="0" applyFont="1"/>
    <xf numFmtId="165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0" fillId="0" borderId="1" xfId="0" applyFill="1" applyBorder="1"/>
    <xf numFmtId="0" fontId="0" fillId="0" borderId="1" xfId="0" applyBorder="1"/>
    <xf numFmtId="17" fontId="10" fillId="0" borderId="0" xfId="0" applyNumberFormat="1" applyFont="1" applyFill="1" applyBorder="1"/>
    <xf numFmtId="17" fontId="10" fillId="0" borderId="0" xfId="0" applyNumberFormat="1" applyFont="1" applyBorder="1"/>
    <xf numFmtId="167" fontId="10" fillId="0" borderId="0" xfId="7" applyNumberFormat="1" applyFont="1" applyFill="1" applyBorder="1" applyAlignment="1">
      <alignment horizontal="center"/>
    </xf>
    <xf numFmtId="168" fontId="0" fillId="0" borderId="0" xfId="2" applyNumberFormat="1" applyFont="1"/>
    <xf numFmtId="0" fontId="29" fillId="0" borderId="0" xfId="0" applyFont="1" applyFill="1" applyBorder="1"/>
    <xf numFmtId="49" fontId="29" fillId="0" borderId="0" xfId="0" applyNumberFormat="1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/>
    <xf numFmtId="167" fontId="10" fillId="0" borderId="0" xfId="7" applyNumberFormat="1" applyFont="1" applyFill="1" applyBorder="1" applyAlignment="1">
      <alignment horizontal="left" indent="1"/>
    </xf>
    <xf numFmtId="167" fontId="10" fillId="0" borderId="1" xfId="7" applyNumberFormat="1" applyFont="1" applyFill="1" applyBorder="1" applyAlignment="1">
      <alignment horizontal="left" indent="1"/>
    </xf>
    <xf numFmtId="167" fontId="10" fillId="0" borderId="0" xfId="7" applyNumberFormat="1" applyFont="1" applyFill="1" applyAlignment="1">
      <alignment horizontal="left" indent="1"/>
    </xf>
    <xf numFmtId="167" fontId="29" fillId="0" borderId="0" xfId="7" applyNumberFormat="1" applyFont="1" applyFill="1" applyBorder="1" applyAlignment="1">
      <alignment horizontal="center"/>
    </xf>
    <xf numFmtId="167" fontId="29" fillId="0" borderId="0" xfId="7" applyNumberFormat="1" applyFont="1" applyFill="1"/>
    <xf numFmtId="3" fontId="10" fillId="0" borderId="1" xfId="7" applyNumberFormat="1" applyFont="1" applyFill="1" applyBorder="1"/>
    <xf numFmtId="167" fontId="10" fillId="0" borderId="1" xfId="7" applyNumberFormat="1" applyFont="1" applyBorder="1"/>
    <xf numFmtId="167" fontId="10" fillId="0" borderId="1" xfId="7" applyNumberFormat="1" applyFont="1" applyFill="1" applyBorder="1" applyAlignment="1">
      <alignment horizontal="right"/>
    </xf>
    <xf numFmtId="167" fontId="10" fillId="0" borderId="1" xfId="7" applyNumberFormat="1" applyFont="1" applyBorder="1" applyAlignment="1">
      <alignment horizontal="left" indent="1"/>
    </xf>
    <xf numFmtId="0" fontId="29" fillId="0" borderId="0" xfId="0" applyFont="1" applyBorder="1"/>
    <xf numFmtId="166" fontId="29" fillId="0" borderId="0" xfId="2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0" fontId="32" fillId="0" borderId="0" xfId="0" applyFont="1"/>
    <xf numFmtId="0" fontId="33" fillId="0" borderId="0" xfId="0" applyFont="1"/>
    <xf numFmtId="167" fontId="33" fillId="0" borderId="1" xfId="7" applyNumberFormat="1" applyFont="1" applyBorder="1"/>
    <xf numFmtId="0" fontId="21" fillId="0" borderId="1" xfId="0" applyFont="1" applyBorder="1"/>
    <xf numFmtId="0" fontId="22" fillId="0" borderId="1" xfId="0" applyFont="1" applyBorder="1"/>
    <xf numFmtId="0" fontId="22" fillId="0" borderId="0" xfId="0" applyFont="1" applyBorder="1"/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0" xfId="0" applyFont="1" applyFill="1"/>
    <xf numFmtId="9" fontId="0" fillId="0" borderId="0" xfId="2" applyFont="1"/>
    <xf numFmtId="14" fontId="24" fillId="0" borderId="0" xfId="0" applyNumberFormat="1" applyFont="1"/>
    <xf numFmtId="0" fontId="34" fillId="0" borderId="0" xfId="0" applyFont="1"/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167" fontId="0" fillId="0" borderId="0" xfId="0" applyNumberFormat="1"/>
    <xf numFmtId="37" fontId="33" fillId="0" borderId="0" xfId="0" applyNumberFormat="1" applyFont="1" applyFill="1"/>
    <xf numFmtId="0" fontId="4" fillId="0" borderId="0" xfId="0" applyFont="1" applyBorder="1"/>
    <xf numFmtId="0" fontId="16" fillId="0" borderId="0" xfId="0" applyFont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9" fontId="4" fillId="0" borderId="0" xfId="2" applyFont="1" applyBorder="1"/>
    <xf numFmtId="167" fontId="10" fillId="0" borderId="0" xfId="7" applyNumberFormat="1" applyFont="1" applyFill="1" applyBorder="1"/>
    <xf numFmtId="0" fontId="10" fillId="0" borderId="0" xfId="0" applyFont="1" applyBorder="1" applyAlignment="1">
      <alignment horizontal="right"/>
    </xf>
    <xf numFmtId="167" fontId="10" fillId="0" borderId="0" xfId="7" applyNumberFormat="1" applyFont="1" applyFill="1" applyBorder="1" applyAlignment="1">
      <alignment horizontal="right"/>
    </xf>
    <xf numFmtId="167" fontId="10" fillId="0" borderId="0" xfId="7" applyNumberFormat="1" applyFont="1" applyFill="1" applyAlignment="1">
      <alignment horizontal="right"/>
    </xf>
    <xf numFmtId="167" fontId="10" fillId="0" borderId="0" xfId="7" applyNumberFormat="1" applyFont="1" applyBorder="1"/>
    <xf numFmtId="167" fontId="23" fillId="0" borderId="0" xfId="7" applyNumberFormat="1" applyFont="1" applyFill="1"/>
    <xf numFmtId="167" fontId="30" fillId="0" borderId="0" xfId="7" applyNumberFormat="1" applyFont="1"/>
    <xf numFmtId="167" fontId="29" fillId="0" borderId="0" xfId="7" applyNumberFormat="1" applyFont="1"/>
    <xf numFmtId="0" fontId="29" fillId="0" borderId="0" xfId="0" applyFont="1"/>
    <xf numFmtId="167" fontId="0" fillId="0" borderId="0" xfId="7" applyNumberFormat="1" applyFont="1"/>
    <xf numFmtId="167" fontId="29" fillId="0" borderId="0" xfId="7" applyNumberFormat="1" applyFont="1" applyFill="1" applyBorder="1"/>
    <xf numFmtId="17" fontId="29" fillId="0" borderId="0" xfId="0" applyNumberFormat="1" applyFont="1" applyFill="1" applyBorder="1"/>
    <xf numFmtId="3" fontId="29" fillId="0" borderId="0" xfId="0" applyNumberFormat="1" applyFont="1" applyFill="1" applyBorder="1"/>
    <xf numFmtId="0" fontId="29" fillId="0" borderId="0" xfId="0" applyFont="1" applyFill="1"/>
    <xf numFmtId="167" fontId="11" fillId="0" borderId="0" xfId="7" applyNumberFormat="1" applyFont="1" applyFill="1" applyBorder="1" applyAlignment="1">
      <alignment horizontal="center"/>
    </xf>
    <xf numFmtId="167" fontId="10" fillId="0" borderId="0" xfId="7" applyNumberFormat="1" applyFont="1" applyBorder="1" applyAlignment="1">
      <alignment horizontal="right"/>
    </xf>
    <xf numFmtId="17" fontId="10" fillId="0" borderId="0" xfId="0" applyNumberFormat="1" applyFont="1" applyFill="1" applyBorder="1" applyAlignment="1">
      <alignment wrapText="1"/>
    </xf>
    <xf numFmtId="167" fontId="11" fillId="0" borderId="0" xfId="7" applyNumberFormat="1" applyFont="1" applyFill="1"/>
    <xf numFmtId="43" fontId="0" fillId="0" borderId="0" xfId="0" applyNumberFormat="1"/>
    <xf numFmtId="167" fontId="10" fillId="0" borderId="0" xfId="7" applyNumberFormat="1" applyFont="1" applyAlignment="1">
      <alignment horizontal="right"/>
    </xf>
    <xf numFmtId="167" fontId="10" fillId="6" borderId="1" xfId="7" applyNumberFormat="1" applyFont="1" applyFill="1" applyBorder="1"/>
    <xf numFmtId="3" fontId="10" fillId="6" borderId="1" xfId="0" applyNumberFormat="1" applyFont="1" applyFill="1" applyBorder="1"/>
    <xf numFmtId="3" fontId="10" fillId="7" borderId="1" xfId="0" applyNumberFormat="1" applyFont="1" applyFill="1" applyBorder="1"/>
    <xf numFmtId="167" fontId="10" fillId="0" borderId="1" xfId="0" applyNumberFormat="1" applyFont="1" applyFill="1" applyBorder="1"/>
    <xf numFmtId="167" fontId="35" fillId="0" borderId="1" xfId="7" applyNumberFormat="1" applyFont="1" applyFill="1" applyBorder="1"/>
    <xf numFmtId="0" fontId="10" fillId="0" borderId="1" xfId="0" applyFont="1" applyFill="1" applyBorder="1" applyAlignment="1">
      <alignment horizontal="right"/>
    </xf>
    <xf numFmtId="0" fontId="36" fillId="0" borderId="0" xfId="0" applyFont="1"/>
    <xf numFmtId="0" fontId="37" fillId="0" borderId="0" xfId="0" applyFont="1"/>
    <xf numFmtId="3" fontId="38" fillId="0" borderId="1" xfId="0" applyNumberFormat="1" applyFont="1" applyFill="1" applyBorder="1"/>
    <xf numFmtId="3" fontId="39" fillId="0" borderId="0" xfId="0" applyNumberFormat="1" applyFont="1" applyFill="1" applyBorder="1" applyAlignment="1">
      <alignment horizontal="right"/>
    </xf>
    <xf numFmtId="166" fontId="39" fillId="0" borderId="1" xfId="2" applyNumberFormat="1" applyFont="1" applyFill="1" applyBorder="1" applyAlignment="1">
      <alignment horizontal="right"/>
    </xf>
    <xf numFmtId="0" fontId="0" fillId="0" borderId="0" xfId="0" applyFont="1"/>
    <xf numFmtId="0" fontId="34" fillId="0" borderId="0" xfId="0" applyFont="1" applyFill="1"/>
    <xf numFmtId="3" fontId="34" fillId="0" borderId="0" xfId="0" applyNumberFormat="1" applyFont="1"/>
    <xf numFmtId="49" fontId="40" fillId="0" borderId="0" xfId="0" applyNumberFormat="1" applyFont="1" applyFill="1" applyBorder="1" applyAlignment="1">
      <alignment horizontal="right"/>
    </xf>
    <xf numFmtId="3" fontId="21" fillId="0" borderId="0" xfId="0" applyNumberFormat="1" applyFont="1"/>
    <xf numFmtId="3" fontId="21" fillId="0" borderId="1" xfId="0" applyNumberFormat="1" applyFont="1" applyBorder="1"/>
    <xf numFmtId="3" fontId="21" fillId="0" borderId="0" xfId="0" applyNumberFormat="1" applyFont="1" applyBorder="1"/>
    <xf numFmtId="0" fontId="10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3" fontId="21" fillId="0" borderId="1" xfId="0" applyNumberFormat="1" applyFont="1" applyFill="1" applyBorder="1"/>
    <xf numFmtId="0" fontId="21" fillId="0" borderId="1" xfId="0" applyFont="1" applyBorder="1" applyAlignment="1">
      <alignment horizontal="left" wrapText="1"/>
    </xf>
    <xf numFmtId="49" fontId="10" fillId="2" borderId="1" xfId="10" applyNumberFormat="1" applyFont="1" applyFill="1" applyBorder="1" applyAlignment="1">
      <alignment horizontal="center"/>
    </xf>
    <xf numFmtId="0" fontId="42" fillId="0" borderId="0" xfId="10"/>
    <xf numFmtId="49" fontId="10" fillId="2" borderId="0" xfId="1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3" fontId="11" fillId="8" borderId="0" xfId="0" applyNumberFormat="1" applyFont="1" applyFill="1" applyBorder="1" applyAlignment="1">
      <alignment horizontal="right"/>
    </xf>
    <xf numFmtId="166" fontId="11" fillId="8" borderId="1" xfId="2" applyNumberFormat="1" applyFont="1" applyFill="1" applyBorder="1" applyAlignment="1">
      <alignment horizontal="right"/>
    </xf>
    <xf numFmtId="0" fontId="30" fillId="9" borderId="0" xfId="0" applyFont="1" applyFill="1"/>
    <xf numFmtId="167" fontId="0" fillId="0" borderId="0" xfId="7" applyNumberFormat="1" applyFont="1" applyFill="1"/>
    <xf numFmtId="167" fontId="0" fillId="0" borderId="1" xfId="0" applyNumberFormat="1" applyBorder="1"/>
    <xf numFmtId="17" fontId="41" fillId="0" borderId="0" xfId="0" quotePrefix="1" applyNumberFormat="1" applyFont="1" applyFill="1" applyBorder="1" applyAlignment="1">
      <alignment horizontal="right"/>
    </xf>
    <xf numFmtId="0" fontId="22" fillId="0" borderId="0" xfId="0" applyFont="1" applyFill="1" applyBorder="1"/>
    <xf numFmtId="0" fontId="21" fillId="0" borderId="0" xfId="0" applyFont="1" applyFill="1" applyBorder="1"/>
    <xf numFmtId="167" fontId="21" fillId="0" borderId="0" xfId="7" applyNumberFormat="1" applyFont="1" applyFill="1" applyBorder="1"/>
    <xf numFmtId="166" fontId="21" fillId="0" borderId="0" xfId="2" applyNumberFormat="1" applyFont="1" applyFill="1" applyBorder="1"/>
    <xf numFmtId="16" fontId="0" fillId="0" borderId="0" xfId="0" quotePrefix="1" applyNumberFormat="1"/>
    <xf numFmtId="16" fontId="21" fillId="0" borderId="0" xfId="0" quotePrefix="1" applyNumberFormat="1" applyFont="1"/>
    <xf numFmtId="166" fontId="34" fillId="0" borderId="0" xfId="2" applyNumberFormat="1" applyFont="1"/>
    <xf numFmtId="49" fontId="40" fillId="0" borderId="0" xfId="0" applyNumberFormat="1" applyFont="1" applyAlignment="1">
      <alignment horizontal="right"/>
    </xf>
    <xf numFmtId="17" fontId="41" fillId="0" borderId="1" xfId="0" quotePrefix="1" applyNumberFormat="1" applyFont="1" applyBorder="1" applyAlignment="1">
      <alignment horizontal="right"/>
    </xf>
    <xf numFmtId="0" fontId="43" fillId="0" borderId="0" xfId="0" applyFont="1"/>
    <xf numFmtId="17" fontId="44" fillId="0" borderId="0" xfId="0" quotePrefix="1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5" fillId="0" borderId="0" xfId="0" applyFont="1" applyFill="1" applyBorder="1" applyAlignment="1">
      <alignment wrapText="1"/>
    </xf>
    <xf numFmtId="3" fontId="45" fillId="0" borderId="0" xfId="0" applyNumberFormat="1" applyFont="1" applyFill="1"/>
    <xf numFmtId="3" fontId="21" fillId="0" borderId="2" xfId="0" applyNumberFormat="1" applyFont="1" applyFill="1" applyBorder="1"/>
    <xf numFmtId="9" fontId="45" fillId="0" borderId="0" xfId="2" applyFont="1" applyFill="1"/>
    <xf numFmtId="0" fontId="23" fillId="0" borderId="1" xfId="0" applyFont="1" applyFill="1" applyBorder="1" applyAlignment="1">
      <alignment horizontal="center"/>
    </xf>
    <xf numFmtId="3" fontId="23" fillId="0" borderId="0" xfId="0" applyNumberFormat="1" applyFont="1" applyFill="1"/>
    <xf numFmtId="3" fontId="23" fillId="0" borderId="1" xfId="0" applyNumberFormat="1" applyFont="1" applyFill="1" applyBorder="1"/>
    <xf numFmtId="0" fontId="21" fillId="0" borderId="0" xfId="0" applyFont="1" applyFill="1" applyBorder="1" applyAlignment="1">
      <alignment horizontal="center"/>
    </xf>
    <xf numFmtId="3" fontId="21" fillId="0" borderId="0" xfId="0" applyNumberFormat="1" applyFont="1" applyFill="1" applyBorder="1"/>
    <xf numFmtId="166" fontId="45" fillId="0" borderId="0" xfId="2" applyNumberFormat="1" applyFont="1" applyFill="1"/>
    <xf numFmtId="3" fontId="11" fillId="10" borderId="0" xfId="0" applyNumberFormat="1" applyFont="1" applyFill="1" applyBorder="1" applyAlignment="1">
      <alignment horizontal="right"/>
    </xf>
    <xf numFmtId="166" fontId="11" fillId="10" borderId="1" xfId="2" applyNumberFormat="1" applyFont="1" applyFill="1" applyBorder="1" applyAlignment="1">
      <alignment horizontal="right"/>
    </xf>
    <xf numFmtId="3" fontId="46" fillId="10" borderId="0" xfId="0" applyNumberFormat="1" applyFont="1" applyFill="1" applyBorder="1" applyAlignment="1">
      <alignment horizontal="right"/>
    </xf>
    <xf numFmtId="166" fontId="46" fillId="10" borderId="1" xfId="2" applyNumberFormat="1" applyFont="1" applyFill="1" applyBorder="1" applyAlignment="1">
      <alignment horizontal="right"/>
    </xf>
    <xf numFmtId="3" fontId="11" fillId="10" borderId="2" xfId="0" applyNumberFormat="1" applyFont="1" applyFill="1" applyBorder="1" applyAlignment="1">
      <alignment horizontal="right"/>
    </xf>
    <xf numFmtId="165" fontId="31" fillId="0" borderId="0" xfId="1" applyNumberFormat="1" applyFont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left"/>
    </xf>
  </cellXfs>
  <cellStyles count="19">
    <cellStyle name="Bad 2" xfId="8" xr:uid="{00000000-0005-0000-0000-000000000000}"/>
    <cellStyle name="Comma" xfId="7" builtinId="3"/>
    <cellStyle name="Comma 2" xfId="5" xr:uid="{00000000-0005-0000-0000-000002000000}"/>
    <cellStyle name="Comma 2 2" xfId="18" xr:uid="{93914C85-CE38-43A4-815A-FE832A56905B}"/>
    <cellStyle name="Comma 3" xfId="9" xr:uid="{F3552325-EBEF-4A70-8497-0078B23CE355}"/>
    <cellStyle name="Comma 4" xfId="13" xr:uid="{F9D65540-E92A-4617-BAC7-CB4FFC3C80C2}"/>
    <cellStyle name="Comma 4 2" xfId="16" xr:uid="{2787B97F-7D82-41A8-BF61-8E85970D4033}"/>
    <cellStyle name="Good 2" xfId="3" xr:uid="{00000000-0005-0000-0000-000003000000}"/>
    <cellStyle name="Normal" xfId="0" builtinId="0"/>
    <cellStyle name="Normal 2" xfId="6" xr:uid="{00000000-0005-0000-0000-000005000000}"/>
    <cellStyle name="Normal 3" xfId="11" xr:uid="{BCC75461-CCF5-4529-926F-49E3D0F26711}"/>
    <cellStyle name="Normal 3 2" xfId="10" xr:uid="{2536A6D5-CB91-4ABB-B908-0C6557DD447B}"/>
    <cellStyle name="Normal 3 3" xfId="14" xr:uid="{21230F56-F202-46ED-BD75-8D5C7C11155E}"/>
    <cellStyle name="Normal 4" xfId="17" xr:uid="{54A40131-546B-4ECE-9C99-F1B1BB372C84}"/>
    <cellStyle name="Normal_K12FCAST NOV98 CHARTS" xfId="1" xr:uid="{00000000-0005-0000-0000-000006000000}"/>
    <cellStyle name="Percent" xfId="2" builtinId="5"/>
    <cellStyle name="Percent 2" xfId="4" xr:uid="{00000000-0005-0000-0000-000008000000}"/>
    <cellStyle name="Percent 3" xfId="12" xr:uid="{F19A7DEA-1B7D-48A4-ABAB-A8F16707BB13}"/>
    <cellStyle name="Percent 3 2" xfId="15" xr:uid="{72C31F8F-52A4-44DB-855D-C31EDE6E1A31}"/>
  </cellStyles>
  <dxfs count="0"/>
  <tableStyles count="0" defaultTableStyle="TableStyleMedium9" defaultPivotStyle="PivotStyleLight16"/>
  <colors>
    <mruColors>
      <color rgb="FFFFFF99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K12 FTEs: Forecast Tracking</a:t>
            </a:r>
            <a:br>
              <a:rPr lang="en-US">
                <a:latin typeface="+mn-lt"/>
              </a:rPr>
            </a:br>
            <a:r>
              <a:rPr lang="en-US">
                <a:latin typeface="+mn-lt"/>
              </a:rPr>
              <a:t>Excludes Running Start and Charters</a:t>
            </a:r>
          </a:p>
        </c:rich>
      </c:tx>
      <c:layout>
        <c:manualLayout>
          <c:xMode val="edge"/>
          <c:yMode val="edge"/>
          <c:x val="0.38026773120831603"/>
          <c:y val="1.945381265510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64108927778333E-2"/>
          <c:y val="0.15536230104564466"/>
          <c:w val="0.90810657873763412"/>
          <c:h val="0.75962831978963419"/>
        </c:manualLayout>
      </c:layout>
      <c:lineChart>
        <c:grouping val="standard"/>
        <c:varyColors val="0"/>
        <c:ser>
          <c:idx val="2"/>
          <c:order val="0"/>
          <c:tx>
            <c:strRef>
              <c:f>'K12 &amp; RS TRACKING'!$A$94</c:f>
              <c:strCache>
                <c:ptCount val="1"/>
                <c:pt idx="0">
                  <c:v>Feb 2024 FC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'K12 &amp; RS TRACKING'!$B$92:$CJ$92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&amp; RS TRACKING'!$B$94:$CJ$94</c:f>
              <c:numCache>
                <c:formatCode>#,##0</c:formatCode>
                <c:ptCount val="87"/>
                <c:pt idx="44">
                  <c:v>1021661.4800000001</c:v>
                </c:pt>
                <c:pt idx="45">
                  <c:v>1035665.4299999999</c:v>
                </c:pt>
                <c:pt idx="46">
                  <c:v>1035716.96</c:v>
                </c:pt>
                <c:pt idx="47">
                  <c:v>1034062.2200000002</c:v>
                </c:pt>
                <c:pt idx="48">
                  <c:v>1032108.0100000001</c:v>
                </c:pt>
                <c:pt idx="49">
                  <c:v>1031213.6200000001</c:v>
                </c:pt>
                <c:pt idx="50">
                  <c:v>1030201.81</c:v>
                </c:pt>
                <c:pt idx="51">
                  <c:v>1028500.98</c:v>
                </c:pt>
                <c:pt idx="52">
                  <c:v>1027973.3899999999</c:v>
                </c:pt>
                <c:pt idx="53">
                  <c:v>1024713.1199999999</c:v>
                </c:pt>
                <c:pt idx="55">
                  <c:v>1026200.0800000001</c:v>
                </c:pt>
                <c:pt idx="56">
                  <c:v>1038119.3900000002</c:v>
                </c:pt>
                <c:pt idx="57">
                  <c:v>1039276.8500000002</c:v>
                </c:pt>
                <c:pt idx="58">
                  <c:v>1038600.0100000001</c:v>
                </c:pt>
                <c:pt idx="59">
                  <c:v>1037204.1400000002</c:v>
                </c:pt>
                <c:pt idx="60">
                  <c:v>1037012.5100000001</c:v>
                </c:pt>
                <c:pt idx="61">
                  <c:v>1036843.1699999999</c:v>
                </c:pt>
                <c:pt idx="62">
                  <c:v>1034961.1000000001</c:v>
                </c:pt>
                <c:pt idx="63">
                  <c:v>1033452.9913000001</c:v>
                </c:pt>
                <c:pt idx="64">
                  <c:v>1030231.0149</c:v>
                </c:pt>
                <c:pt idx="66">
                  <c:v>1020991.05</c:v>
                </c:pt>
                <c:pt idx="67">
                  <c:v>1031798.07</c:v>
                </c:pt>
                <c:pt idx="68">
                  <c:v>1032827.4912402844</c:v>
                </c:pt>
                <c:pt idx="69">
                  <c:v>1031637.0409630417</c:v>
                </c:pt>
                <c:pt idx="70">
                  <c:v>1029942.9221915997</c:v>
                </c:pt>
                <c:pt idx="71">
                  <c:v>1028723.507834403</c:v>
                </c:pt>
                <c:pt idx="72">
                  <c:v>1028514.4797269555</c:v>
                </c:pt>
                <c:pt idx="73">
                  <c:v>1026658.2734244918</c:v>
                </c:pt>
                <c:pt idx="74">
                  <c:v>1025147.1988239165</c:v>
                </c:pt>
                <c:pt idx="75">
                  <c:v>1021928.5779570258</c:v>
                </c:pt>
                <c:pt idx="77">
                  <c:v>1017010.8983453846</c:v>
                </c:pt>
                <c:pt idx="78">
                  <c:v>1027719.4752985256</c:v>
                </c:pt>
                <c:pt idx="79">
                  <c:v>1028642.0383237312</c:v>
                </c:pt>
                <c:pt idx="80">
                  <c:v>1027434.3480281769</c:v>
                </c:pt>
                <c:pt idx="81">
                  <c:v>1025733.8859778035</c:v>
                </c:pt>
                <c:pt idx="82">
                  <c:v>1024462.9648768888</c:v>
                </c:pt>
                <c:pt idx="83">
                  <c:v>1024222.8461900111</c:v>
                </c:pt>
                <c:pt idx="84">
                  <c:v>1022340.7339913629</c:v>
                </c:pt>
                <c:pt idx="85">
                  <c:v>1020815.4751366973</c:v>
                </c:pt>
                <c:pt idx="86">
                  <c:v>1017595.5869641731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8E-4002-BB73-F1F226F1931A}"/>
            </c:ext>
          </c:extLst>
        </c:ser>
        <c:ser>
          <c:idx val="0"/>
          <c:order val="1"/>
          <c:tx>
            <c:strRef>
              <c:f>'K12 &amp; RS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'K12 &amp; RS TRACKING'!$B$92:$CJ$92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&amp; RS TRACKING'!$B$95:$CJ$95</c:f>
              <c:numCache>
                <c:formatCode>_(* #,##0_);_(* \(#,##0\);_(* "-"??_);_(@_)</c:formatCode>
                <c:ptCount val="87"/>
                <c:pt idx="0">
                  <c:v>1059665.0900000001</c:v>
                </c:pt>
                <c:pt idx="1">
                  <c:v>1067098.0900000001</c:v>
                </c:pt>
                <c:pt idx="2">
                  <c:v>1066760.27</c:v>
                </c:pt>
                <c:pt idx="3">
                  <c:v>1065352.5200000003</c:v>
                </c:pt>
                <c:pt idx="4">
                  <c:v>1062638.8700000001</c:v>
                </c:pt>
                <c:pt idx="5">
                  <c:v>1062002.6100000001</c:v>
                </c:pt>
                <c:pt idx="6">
                  <c:v>1060812.54</c:v>
                </c:pt>
                <c:pt idx="7">
                  <c:v>1058498.77</c:v>
                </c:pt>
                <c:pt idx="8">
                  <c:v>1057257.8400000001</c:v>
                </c:pt>
                <c:pt idx="9">
                  <c:v>1053364.5899999999</c:v>
                </c:pt>
                <c:pt idx="11">
                  <c:v>1058134.76</c:v>
                </c:pt>
                <c:pt idx="12">
                  <c:v>1066222.5399999998</c:v>
                </c:pt>
                <c:pt idx="13">
                  <c:v>1066232.94</c:v>
                </c:pt>
                <c:pt idx="14">
                  <c:v>1064863.26</c:v>
                </c:pt>
                <c:pt idx="15">
                  <c:v>1062133.9000000004</c:v>
                </c:pt>
                <c:pt idx="16">
                  <c:v>1062182.93</c:v>
                </c:pt>
                <c:pt idx="17">
                  <c:v>1061341.1400000001</c:v>
                </c:pt>
                <c:pt idx="18">
                  <c:v>1059824.2399999998</c:v>
                </c:pt>
                <c:pt idx="19">
                  <c:v>1058889.2499999998</c:v>
                </c:pt>
                <c:pt idx="20">
                  <c:v>1055077.55</c:v>
                </c:pt>
                <c:pt idx="22">
                  <c:v>1065041.7560000001</c:v>
                </c:pt>
                <c:pt idx="23">
                  <c:v>1074141.3240000003</c:v>
                </c:pt>
                <c:pt idx="24">
                  <c:v>1073882.3360000004</c:v>
                </c:pt>
                <c:pt idx="25">
                  <c:v>1072575.564</c:v>
                </c:pt>
                <c:pt idx="26">
                  <c:v>1070397.9639999999</c:v>
                </c:pt>
                <c:pt idx="27">
                  <c:v>1070136.9260000004</c:v>
                </c:pt>
                <c:pt idx="28">
                  <c:v>1069156.4600000002</c:v>
                </c:pt>
                <c:pt idx="29">
                  <c:v>1068682.2800000003</c:v>
                </c:pt>
                <c:pt idx="30">
                  <c:v>1067711.22</c:v>
                </c:pt>
                <c:pt idx="31">
                  <c:v>1063994.8699999999</c:v>
                </c:pt>
                <c:pt idx="33">
                  <c:v>1038195.7779999999</c:v>
                </c:pt>
                <c:pt idx="34">
                  <c:v>1035259.135</c:v>
                </c:pt>
                <c:pt idx="35">
                  <c:v>1033003.6279999999</c:v>
                </c:pt>
                <c:pt idx="36">
                  <c:v>1030297.1349999998</c:v>
                </c:pt>
                <c:pt idx="37">
                  <c:v>1027946.894</c:v>
                </c:pt>
                <c:pt idx="38">
                  <c:v>1026578.4540000001</c:v>
                </c:pt>
                <c:pt idx="39">
                  <c:v>1026814.3539999998</c:v>
                </c:pt>
                <c:pt idx="40">
                  <c:v>1025928.227</c:v>
                </c:pt>
                <c:pt idx="41">
                  <c:v>1025478.6339999998</c:v>
                </c:pt>
                <c:pt idx="42">
                  <c:v>1022742.7999999999</c:v>
                </c:pt>
                <c:pt idx="44">
                  <c:v>1021661.4800000001</c:v>
                </c:pt>
                <c:pt idx="45">
                  <c:v>1035665.4299999999</c:v>
                </c:pt>
                <c:pt idx="46">
                  <c:v>1035716.96</c:v>
                </c:pt>
                <c:pt idx="47">
                  <c:v>1034062.2200000002</c:v>
                </c:pt>
                <c:pt idx="48">
                  <c:v>1032108.0100000001</c:v>
                </c:pt>
                <c:pt idx="49">
                  <c:v>1031213.6200000001</c:v>
                </c:pt>
                <c:pt idx="50">
                  <c:v>1030201.81</c:v>
                </c:pt>
                <c:pt idx="51">
                  <c:v>1028500.98</c:v>
                </c:pt>
                <c:pt idx="52">
                  <c:v>1027973.3899999999</c:v>
                </c:pt>
                <c:pt idx="53">
                  <c:v>1024713.1199999999</c:v>
                </c:pt>
                <c:pt idx="55">
                  <c:v>1026217.1200000001</c:v>
                </c:pt>
                <c:pt idx="56">
                  <c:v>1038161.2800000001</c:v>
                </c:pt>
                <c:pt idx="57">
                  <c:v>1039283.0700000002</c:v>
                </c:pt>
                <c:pt idx="58">
                  <c:v>1038584.4899999999</c:v>
                </c:pt>
                <c:pt idx="59">
                  <c:v>1037202.2200000001</c:v>
                </c:pt>
                <c:pt idx="60">
                  <c:v>1037032.2999999999</c:v>
                </c:pt>
                <c:pt idx="61">
                  <c:v>1036876.8000000002</c:v>
                </c:pt>
                <c:pt idx="62">
                  <c:v>1035004.6700000002</c:v>
                </c:pt>
                <c:pt idx="63">
                  <c:v>1033556.3413000001</c:v>
                </c:pt>
                <c:pt idx="64">
                  <c:v>1030318.1149</c:v>
                </c:pt>
                <c:pt idx="66">
                  <c:v>1020861.5100000001</c:v>
                </c:pt>
                <c:pt idx="67">
                  <c:v>1031765.5600000002</c:v>
                </c:pt>
                <c:pt idx="68">
                  <c:v>1032724.9100999999</c:v>
                </c:pt>
                <c:pt idx="69">
                  <c:v>1031593.35</c:v>
                </c:pt>
                <c:pt idx="70">
                  <c:v>1029803.0000000002</c:v>
                </c:pt>
                <c:pt idx="71">
                  <c:v>1029850.5600000002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8E-4002-BB73-F1F226F19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  <c:extLst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>
                    <a:latin typeface="+mn-lt"/>
                  </a:rPr>
                  <a:t>Full-time Equivalents (FTE)</a:t>
                </a:r>
              </a:p>
            </c:rich>
          </c:tx>
          <c:layout>
            <c:manualLayout>
              <c:xMode val="edge"/>
              <c:yMode val="edge"/>
              <c:x val="1.9662934832924722E-2"/>
              <c:y val="0.3275109170305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616906946713279"/>
          <c:y val="0.67123182255157909"/>
          <c:w val="0.1121832136955018"/>
          <c:h val="0.154314448646439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baseline="0">
                <a:latin typeface="+mn-lt"/>
              </a:rPr>
              <a:t>6th Grade</a:t>
            </a:r>
            <a:r>
              <a:rPr lang="en-US">
                <a:latin typeface="+mn-lt"/>
              </a:rPr>
              <a:t> FTEs Forecast Tracking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28073190649215E-2"/>
          <c:y val="0.1695901811628743"/>
          <c:w val="0.92145460945826785"/>
          <c:h val="0.65546663275590222"/>
        </c:manualLayout>
      </c:layout>
      <c:lineChart>
        <c:grouping val="standard"/>
        <c:varyColors val="0"/>
        <c:ser>
          <c:idx val="2"/>
          <c:order val="0"/>
          <c:tx>
            <c:strRef>
              <c:f>'K12 FTEs Grade TRACKING'!$A$53</c:f>
              <c:strCache>
                <c:ptCount val="1"/>
                <c:pt idx="0">
                  <c:v>Feb 2024 FC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'K12 FTEs Grade TRACKING'!$B$51:$CJ$51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TRACKING'!$B$53:$CJ$53</c:f>
              <c:numCache>
                <c:formatCode>#,##0</c:formatCode>
                <c:ptCount val="87"/>
                <c:pt idx="44">
                  <c:v>79436.519999999975</c:v>
                </c:pt>
                <c:pt idx="45">
                  <c:v>80281.870000000024</c:v>
                </c:pt>
                <c:pt idx="46">
                  <c:v>80277.569999999978</c:v>
                </c:pt>
                <c:pt idx="47">
                  <c:v>80277.339999999982</c:v>
                </c:pt>
                <c:pt idx="48">
                  <c:v>79998.049999999959</c:v>
                </c:pt>
                <c:pt idx="49">
                  <c:v>80171.200000000012</c:v>
                </c:pt>
                <c:pt idx="50">
                  <c:v>80191.26999999999</c:v>
                </c:pt>
                <c:pt idx="51">
                  <c:v>80116.070000000036</c:v>
                </c:pt>
                <c:pt idx="52">
                  <c:v>80168.7</c:v>
                </c:pt>
                <c:pt idx="53">
                  <c:v>80051.229999999981</c:v>
                </c:pt>
                <c:pt idx="55">
                  <c:v>79623.809999999954</c:v>
                </c:pt>
                <c:pt idx="56">
                  <c:v>80221.570000000022</c:v>
                </c:pt>
                <c:pt idx="57">
                  <c:v>80322.380000000019</c:v>
                </c:pt>
                <c:pt idx="58">
                  <c:v>80345.259999999995</c:v>
                </c:pt>
                <c:pt idx="59">
                  <c:v>80294.310000000012</c:v>
                </c:pt>
                <c:pt idx="60">
                  <c:v>80400.58</c:v>
                </c:pt>
                <c:pt idx="61">
                  <c:v>80402</c:v>
                </c:pt>
                <c:pt idx="62">
                  <c:v>80364.920000000042</c:v>
                </c:pt>
                <c:pt idx="63">
                  <c:v>80319.840000000026</c:v>
                </c:pt>
                <c:pt idx="64">
                  <c:v>80182.010000000009</c:v>
                </c:pt>
                <c:pt idx="66">
                  <c:v>79366.479999999981</c:v>
                </c:pt>
                <c:pt idx="67">
                  <c:v>80052.600000000006</c:v>
                </c:pt>
                <c:pt idx="68">
                  <c:v>80221.524438724984</c:v>
                </c:pt>
                <c:pt idx="69">
                  <c:v>80325.305164956444</c:v>
                </c:pt>
                <c:pt idx="70">
                  <c:v>80201.359983398579</c:v>
                </c:pt>
                <c:pt idx="71">
                  <c:v>80307.426024653003</c:v>
                </c:pt>
                <c:pt idx="72">
                  <c:v>80309.011856432175</c:v>
                </c:pt>
                <c:pt idx="73">
                  <c:v>80272.02541808979</c:v>
                </c:pt>
                <c:pt idx="74">
                  <c:v>80227.092171508717</c:v>
                </c:pt>
                <c:pt idx="75">
                  <c:v>80089.437934847898</c:v>
                </c:pt>
                <c:pt idx="77">
                  <c:v>80776.799630309411</c:v>
                </c:pt>
                <c:pt idx="78">
                  <c:v>81467.014219932229</c:v>
                </c:pt>
                <c:pt idx="79">
                  <c:v>81638.169905782634</c:v>
                </c:pt>
                <c:pt idx="80">
                  <c:v>81743.763907986795</c:v>
                </c:pt>
                <c:pt idx="81">
                  <c:v>81617.632007535984</c:v>
                </c:pt>
                <c:pt idx="82">
                  <c:v>81725.562932848741</c:v>
                </c:pt>
                <c:pt idx="83">
                  <c:v>81727.193593423741</c:v>
                </c:pt>
                <c:pt idx="84">
                  <c:v>81689.559100353232</c:v>
                </c:pt>
                <c:pt idx="85">
                  <c:v>81643.841880042339</c:v>
                </c:pt>
                <c:pt idx="86">
                  <c:v>81503.75844209324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A1-4250-AB6E-C773034D6F53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'K12 FTEs Grade TRACKING'!$B$51:$CJ$51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TRACKING'!$B$54:$CJ$54</c:f>
              <c:numCache>
                <c:formatCode>#,##0</c:formatCode>
                <c:ptCount val="87"/>
                <c:pt idx="0">
                  <c:v>83275.72</c:v>
                </c:pt>
                <c:pt idx="1">
                  <c:v>83712.100000000049</c:v>
                </c:pt>
                <c:pt idx="2">
                  <c:v>83776.38999999997</c:v>
                </c:pt>
                <c:pt idx="3">
                  <c:v>83750.940000000046</c:v>
                </c:pt>
                <c:pt idx="4">
                  <c:v>83618.920000000027</c:v>
                </c:pt>
                <c:pt idx="5">
                  <c:v>83739.440000000031</c:v>
                </c:pt>
                <c:pt idx="6">
                  <c:v>83742.61000000003</c:v>
                </c:pt>
                <c:pt idx="7">
                  <c:v>83675.670000000013</c:v>
                </c:pt>
                <c:pt idx="8">
                  <c:v>83674.340000000011</c:v>
                </c:pt>
                <c:pt idx="9">
                  <c:v>83482.60000000002</c:v>
                </c:pt>
                <c:pt idx="11">
                  <c:v>86327.61</c:v>
                </c:pt>
                <c:pt idx="12">
                  <c:v>86768.430000000008</c:v>
                </c:pt>
                <c:pt idx="13">
                  <c:v>86792.920000000013</c:v>
                </c:pt>
                <c:pt idx="14">
                  <c:v>86764.74000000002</c:v>
                </c:pt>
                <c:pt idx="15">
                  <c:v>86677.770000000048</c:v>
                </c:pt>
                <c:pt idx="16">
                  <c:v>86804.310000000012</c:v>
                </c:pt>
                <c:pt idx="17">
                  <c:v>86793.050000000032</c:v>
                </c:pt>
                <c:pt idx="18">
                  <c:v>86791.959999999963</c:v>
                </c:pt>
                <c:pt idx="19">
                  <c:v>86780.989999999976</c:v>
                </c:pt>
                <c:pt idx="20">
                  <c:v>86630.730000000025</c:v>
                </c:pt>
                <c:pt idx="22">
                  <c:v>87413.056000000011</c:v>
                </c:pt>
                <c:pt idx="23">
                  <c:v>87996.09</c:v>
                </c:pt>
                <c:pt idx="24">
                  <c:v>88062.109999999986</c:v>
                </c:pt>
                <c:pt idx="25">
                  <c:v>88014.580000000016</c:v>
                </c:pt>
                <c:pt idx="26">
                  <c:v>87908.12999999999</c:v>
                </c:pt>
                <c:pt idx="27">
                  <c:v>88011.10000000002</c:v>
                </c:pt>
                <c:pt idx="28">
                  <c:v>87970.04</c:v>
                </c:pt>
                <c:pt idx="29">
                  <c:v>88012.939999999973</c:v>
                </c:pt>
                <c:pt idx="30">
                  <c:v>88003.050000000047</c:v>
                </c:pt>
                <c:pt idx="31">
                  <c:v>87849.20000000007</c:v>
                </c:pt>
                <c:pt idx="33">
                  <c:v>84141.920000000027</c:v>
                </c:pt>
                <c:pt idx="34">
                  <c:v>83724.45</c:v>
                </c:pt>
                <c:pt idx="35">
                  <c:v>83586.940000000017</c:v>
                </c:pt>
                <c:pt idx="36">
                  <c:v>83417.019999999946</c:v>
                </c:pt>
                <c:pt idx="37">
                  <c:v>83274.290000000008</c:v>
                </c:pt>
                <c:pt idx="38">
                  <c:v>83178.37</c:v>
                </c:pt>
                <c:pt idx="39">
                  <c:v>83220.909999999974</c:v>
                </c:pt>
                <c:pt idx="40">
                  <c:v>83253.89999999998</c:v>
                </c:pt>
                <c:pt idx="41">
                  <c:v>83265.309999999983</c:v>
                </c:pt>
                <c:pt idx="42">
                  <c:v>83124.780000000013</c:v>
                </c:pt>
                <c:pt idx="44">
                  <c:v>79436.519999999975</c:v>
                </c:pt>
                <c:pt idx="45">
                  <c:v>80281.870000000024</c:v>
                </c:pt>
                <c:pt idx="46">
                  <c:v>80277.569999999978</c:v>
                </c:pt>
                <c:pt idx="47">
                  <c:v>80277.339999999982</c:v>
                </c:pt>
                <c:pt idx="48">
                  <c:v>79998.049999999959</c:v>
                </c:pt>
                <c:pt idx="49">
                  <c:v>80171.200000000012</c:v>
                </c:pt>
                <c:pt idx="50">
                  <c:v>80191.26999999999</c:v>
                </c:pt>
                <c:pt idx="51">
                  <c:v>80116.070000000036</c:v>
                </c:pt>
                <c:pt idx="52">
                  <c:v>80168.7</c:v>
                </c:pt>
                <c:pt idx="53">
                  <c:v>80051.229999999981</c:v>
                </c:pt>
                <c:pt idx="55">
                  <c:v>79631.389999999956</c:v>
                </c:pt>
                <c:pt idx="56">
                  <c:v>80226.560000000027</c:v>
                </c:pt>
                <c:pt idx="57">
                  <c:v>80328.800000000017</c:v>
                </c:pt>
                <c:pt idx="58">
                  <c:v>80350.45</c:v>
                </c:pt>
                <c:pt idx="59">
                  <c:v>80297.300000000017</c:v>
                </c:pt>
                <c:pt idx="60">
                  <c:v>80407.100000000006</c:v>
                </c:pt>
                <c:pt idx="61">
                  <c:v>80408.479999999996</c:v>
                </c:pt>
                <c:pt idx="62">
                  <c:v>80371.890000000043</c:v>
                </c:pt>
                <c:pt idx="63">
                  <c:v>80324.250000000029</c:v>
                </c:pt>
                <c:pt idx="64">
                  <c:v>80186.58</c:v>
                </c:pt>
                <c:pt idx="66">
                  <c:v>79357.90999999996</c:v>
                </c:pt>
                <c:pt idx="67">
                  <c:v>80050.17</c:v>
                </c:pt>
                <c:pt idx="68">
                  <c:v>80221.389999999985</c:v>
                </c:pt>
                <c:pt idx="69">
                  <c:v>80329.84</c:v>
                </c:pt>
                <c:pt idx="70">
                  <c:v>80197.600000000006</c:v>
                </c:pt>
                <c:pt idx="71">
                  <c:v>80417.900000000038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1-4250-AB6E-C773034D6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ax val="90000"/>
          <c:min val="75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7th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61131048244264E-2"/>
          <c:y val="0.1695901811628743"/>
          <c:w val="0.9194953138569113"/>
          <c:h val="0.64185472339141647"/>
        </c:manualLayout>
      </c:layout>
      <c:lineChart>
        <c:grouping val="standard"/>
        <c:varyColors val="0"/>
        <c:ser>
          <c:idx val="2"/>
          <c:order val="0"/>
          <c:tx>
            <c:strRef>
              <c:f>'K12 FTEs Grade TRACKING'!$A$60</c:f>
              <c:strCache>
                <c:ptCount val="1"/>
                <c:pt idx="0">
                  <c:v>Feb 2024 FC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'K12 FTEs Grade TRACKING'!$B$58:$CJ$58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TRACKING'!$B$60:$CJ$60</c:f>
              <c:numCache>
                <c:formatCode>#,##0</c:formatCode>
                <c:ptCount val="87"/>
                <c:pt idx="44">
                  <c:v>81993.41</c:v>
                </c:pt>
                <c:pt idx="45">
                  <c:v>83146.040000000008</c:v>
                </c:pt>
                <c:pt idx="46">
                  <c:v>83141.829999999958</c:v>
                </c:pt>
                <c:pt idx="47">
                  <c:v>83084.730000000025</c:v>
                </c:pt>
                <c:pt idx="48">
                  <c:v>82800.929999999993</c:v>
                </c:pt>
                <c:pt idx="49">
                  <c:v>82828.350000000006</c:v>
                </c:pt>
                <c:pt idx="50">
                  <c:v>82826.920000000042</c:v>
                </c:pt>
                <c:pt idx="51">
                  <c:v>82777.510000000009</c:v>
                </c:pt>
                <c:pt idx="52">
                  <c:v>82780.380000000034</c:v>
                </c:pt>
                <c:pt idx="53">
                  <c:v>82615.95</c:v>
                </c:pt>
                <c:pt idx="55">
                  <c:v>79935.629999999961</c:v>
                </c:pt>
                <c:pt idx="56">
                  <c:v>80735.239999999976</c:v>
                </c:pt>
                <c:pt idx="57">
                  <c:v>80809.719999999943</c:v>
                </c:pt>
                <c:pt idx="58">
                  <c:v>80815.479999999967</c:v>
                </c:pt>
                <c:pt idx="59">
                  <c:v>80713.470000000016</c:v>
                </c:pt>
                <c:pt idx="60">
                  <c:v>80860.029999999984</c:v>
                </c:pt>
                <c:pt idx="61">
                  <c:v>80821.579999999987</c:v>
                </c:pt>
                <c:pt idx="62">
                  <c:v>80790.649999999994</c:v>
                </c:pt>
                <c:pt idx="63">
                  <c:v>80780.760000000009</c:v>
                </c:pt>
                <c:pt idx="64">
                  <c:v>80589.680000000008</c:v>
                </c:pt>
                <c:pt idx="66">
                  <c:v>79942.410000000047</c:v>
                </c:pt>
                <c:pt idx="67">
                  <c:v>80806.02</c:v>
                </c:pt>
                <c:pt idx="68">
                  <c:v>80823.653761549082</c:v>
                </c:pt>
                <c:pt idx="69">
                  <c:v>80838.41402876364</c:v>
                </c:pt>
                <c:pt idx="70">
                  <c:v>80810.533895156361</c:v>
                </c:pt>
                <c:pt idx="71">
                  <c:v>80957.177294442532</c:v>
                </c:pt>
                <c:pt idx="72">
                  <c:v>80918.589534869054</c:v>
                </c:pt>
                <c:pt idx="73">
                  <c:v>80887.705916305087</c:v>
                </c:pt>
                <c:pt idx="74">
                  <c:v>80877.917030304903</c:v>
                </c:pt>
                <c:pt idx="75">
                  <c:v>80686.693526156683</c:v>
                </c:pt>
                <c:pt idx="77">
                  <c:v>79842.488869496636</c:v>
                </c:pt>
                <c:pt idx="78">
                  <c:v>80698.621736248329</c:v>
                </c:pt>
                <c:pt idx="79">
                  <c:v>80701.430019660955</c:v>
                </c:pt>
                <c:pt idx="80">
                  <c:v>80716.033753417229</c:v>
                </c:pt>
                <c:pt idx="81">
                  <c:v>80688.261117418457</c:v>
                </c:pt>
                <c:pt idx="82">
                  <c:v>80834.627674964795</c:v>
                </c:pt>
                <c:pt idx="83">
                  <c:v>80796.044129978181</c:v>
                </c:pt>
                <c:pt idx="84">
                  <c:v>80765.256710694506</c:v>
                </c:pt>
                <c:pt idx="85">
                  <c:v>80755.549526055169</c:v>
                </c:pt>
                <c:pt idx="86">
                  <c:v>80564.666430264711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E-420A-9788-E0C8EEB3B6BE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'K12 FTEs Grade TRACKING'!$B$58:$CJ$58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TRACKING'!$B$61:$CJ$61</c:f>
              <c:numCache>
                <c:formatCode>#,##0</c:formatCode>
                <c:ptCount val="87"/>
                <c:pt idx="0">
                  <c:v>81449.060000000041</c:v>
                </c:pt>
                <c:pt idx="1">
                  <c:v>81932.640000000101</c:v>
                </c:pt>
                <c:pt idx="2">
                  <c:v>81980.680000000095</c:v>
                </c:pt>
                <c:pt idx="3">
                  <c:v>81942.630000000092</c:v>
                </c:pt>
                <c:pt idx="4">
                  <c:v>81818.660000000076</c:v>
                </c:pt>
                <c:pt idx="5">
                  <c:v>81946.420000000027</c:v>
                </c:pt>
                <c:pt idx="6">
                  <c:v>81940.960000000036</c:v>
                </c:pt>
                <c:pt idx="7">
                  <c:v>81803.86000000003</c:v>
                </c:pt>
                <c:pt idx="8">
                  <c:v>81731.940000000046</c:v>
                </c:pt>
                <c:pt idx="9">
                  <c:v>81533.110000000044</c:v>
                </c:pt>
                <c:pt idx="11">
                  <c:v>83495.079999999987</c:v>
                </c:pt>
                <c:pt idx="12">
                  <c:v>84031.389999999956</c:v>
                </c:pt>
                <c:pt idx="13">
                  <c:v>84103.699999999983</c:v>
                </c:pt>
                <c:pt idx="14">
                  <c:v>84091.239999999991</c:v>
                </c:pt>
                <c:pt idx="15">
                  <c:v>83944.060000000041</c:v>
                </c:pt>
                <c:pt idx="16">
                  <c:v>84081.24</c:v>
                </c:pt>
                <c:pt idx="17">
                  <c:v>84036.510000000009</c:v>
                </c:pt>
                <c:pt idx="18">
                  <c:v>83983.799999999988</c:v>
                </c:pt>
                <c:pt idx="19">
                  <c:v>84011.090000000011</c:v>
                </c:pt>
                <c:pt idx="20">
                  <c:v>83831.270000000033</c:v>
                </c:pt>
                <c:pt idx="22">
                  <c:v>86786.489999999991</c:v>
                </c:pt>
                <c:pt idx="23">
                  <c:v>87458.759999999966</c:v>
                </c:pt>
                <c:pt idx="24">
                  <c:v>87562.820000000051</c:v>
                </c:pt>
                <c:pt idx="25">
                  <c:v>87497.58</c:v>
                </c:pt>
                <c:pt idx="26">
                  <c:v>87380.12999999999</c:v>
                </c:pt>
                <c:pt idx="27">
                  <c:v>87506.819999999963</c:v>
                </c:pt>
                <c:pt idx="28">
                  <c:v>87501.599999999962</c:v>
                </c:pt>
                <c:pt idx="29">
                  <c:v>87463.530000000013</c:v>
                </c:pt>
                <c:pt idx="30">
                  <c:v>87490.770000000019</c:v>
                </c:pt>
                <c:pt idx="31">
                  <c:v>87309.689999999959</c:v>
                </c:pt>
                <c:pt idx="33">
                  <c:v>86152.959999999977</c:v>
                </c:pt>
                <c:pt idx="34">
                  <c:v>85946.16999999994</c:v>
                </c:pt>
                <c:pt idx="35">
                  <c:v>85875.029999999941</c:v>
                </c:pt>
                <c:pt idx="36">
                  <c:v>85753.809999999983</c:v>
                </c:pt>
                <c:pt idx="37">
                  <c:v>85513.239999999976</c:v>
                </c:pt>
                <c:pt idx="38">
                  <c:v>85439.799999999974</c:v>
                </c:pt>
                <c:pt idx="39">
                  <c:v>85461.609999999986</c:v>
                </c:pt>
                <c:pt idx="40">
                  <c:v>85517.199999999968</c:v>
                </c:pt>
                <c:pt idx="41">
                  <c:v>85551.929999999964</c:v>
                </c:pt>
                <c:pt idx="42">
                  <c:v>85402.84</c:v>
                </c:pt>
                <c:pt idx="44">
                  <c:v>81993.41</c:v>
                </c:pt>
                <c:pt idx="45">
                  <c:v>83146.040000000008</c:v>
                </c:pt>
                <c:pt idx="46">
                  <c:v>83141.829999999958</c:v>
                </c:pt>
                <c:pt idx="47">
                  <c:v>83084.730000000025</c:v>
                </c:pt>
                <c:pt idx="48">
                  <c:v>82800.929999999993</c:v>
                </c:pt>
                <c:pt idx="49">
                  <c:v>82828.350000000006</c:v>
                </c:pt>
                <c:pt idx="50">
                  <c:v>82826.920000000042</c:v>
                </c:pt>
                <c:pt idx="51">
                  <c:v>82777.510000000009</c:v>
                </c:pt>
                <c:pt idx="52">
                  <c:v>82780.380000000034</c:v>
                </c:pt>
                <c:pt idx="53">
                  <c:v>82615.95</c:v>
                </c:pt>
                <c:pt idx="55">
                  <c:v>79951.709999999963</c:v>
                </c:pt>
                <c:pt idx="56">
                  <c:v>80737.249999999971</c:v>
                </c:pt>
                <c:pt idx="57">
                  <c:v>80811.799999999945</c:v>
                </c:pt>
                <c:pt idx="58">
                  <c:v>80820.079999999973</c:v>
                </c:pt>
                <c:pt idx="59">
                  <c:v>80718.940000000017</c:v>
                </c:pt>
                <c:pt idx="60">
                  <c:v>80861.099999999991</c:v>
                </c:pt>
                <c:pt idx="61">
                  <c:v>80824.759999999995</c:v>
                </c:pt>
                <c:pt idx="62">
                  <c:v>80791.040000000008</c:v>
                </c:pt>
                <c:pt idx="63">
                  <c:v>80783.900000000009</c:v>
                </c:pt>
                <c:pt idx="64">
                  <c:v>80592.59</c:v>
                </c:pt>
                <c:pt idx="66">
                  <c:v>79933.810000000041</c:v>
                </c:pt>
                <c:pt idx="67">
                  <c:v>80804.359999999986</c:v>
                </c:pt>
                <c:pt idx="68">
                  <c:v>80815.309999999939</c:v>
                </c:pt>
                <c:pt idx="69">
                  <c:v>80837.549999999959</c:v>
                </c:pt>
                <c:pt idx="70">
                  <c:v>80797.440000000002</c:v>
                </c:pt>
                <c:pt idx="71">
                  <c:v>80912.659999999989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E-420A-9788-E0C8EEB3B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in val="78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8th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553331464281057E-2"/>
          <c:y val="0.1695901811628743"/>
          <c:w val="0.92121323276160827"/>
          <c:h val="0.64417361611754365"/>
        </c:manualLayout>
      </c:layout>
      <c:lineChart>
        <c:grouping val="standard"/>
        <c:varyColors val="0"/>
        <c:ser>
          <c:idx val="1"/>
          <c:order val="0"/>
          <c:tx>
            <c:strRef>
              <c:f>'K12 FTEs Grade TRACKING'!$A$67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'K12 FTEs Grade TRACKING'!$B$65:$CJ$65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TRACKING'!$B$67:$CJ$67</c:f>
              <c:numCache>
                <c:formatCode>#,##0</c:formatCode>
                <c:ptCount val="87"/>
                <c:pt idx="44">
                  <c:v>84304.090000000011</c:v>
                </c:pt>
                <c:pt idx="45">
                  <c:v>85350.130000000019</c:v>
                </c:pt>
                <c:pt idx="46">
                  <c:v>85416.849999999991</c:v>
                </c:pt>
                <c:pt idx="47">
                  <c:v>85207.180000000037</c:v>
                </c:pt>
                <c:pt idx="48">
                  <c:v>85063.500000000058</c:v>
                </c:pt>
                <c:pt idx="49">
                  <c:v>85045.560000000027</c:v>
                </c:pt>
                <c:pt idx="50">
                  <c:v>85065.270000000019</c:v>
                </c:pt>
                <c:pt idx="51">
                  <c:v>84963.780000000072</c:v>
                </c:pt>
                <c:pt idx="52">
                  <c:v>84969.680000000066</c:v>
                </c:pt>
                <c:pt idx="53">
                  <c:v>84811.740000000049</c:v>
                </c:pt>
                <c:pt idx="55">
                  <c:v>82737.00999999998</c:v>
                </c:pt>
                <c:pt idx="56">
                  <c:v>83655.580000000031</c:v>
                </c:pt>
                <c:pt idx="57">
                  <c:v>83702.329999999987</c:v>
                </c:pt>
                <c:pt idx="58">
                  <c:v>83712.369999999981</c:v>
                </c:pt>
                <c:pt idx="59">
                  <c:v>83565.399999999965</c:v>
                </c:pt>
                <c:pt idx="60">
                  <c:v>83659.92</c:v>
                </c:pt>
                <c:pt idx="61">
                  <c:v>83669.889999999985</c:v>
                </c:pt>
                <c:pt idx="62">
                  <c:v>83643.8</c:v>
                </c:pt>
                <c:pt idx="63">
                  <c:v>83586.090000000026</c:v>
                </c:pt>
                <c:pt idx="64">
                  <c:v>83343.200000000026</c:v>
                </c:pt>
                <c:pt idx="66">
                  <c:v>80591.630000000019</c:v>
                </c:pt>
                <c:pt idx="67">
                  <c:v>81496.36</c:v>
                </c:pt>
                <c:pt idx="68">
                  <c:v>81589.94621281026</c:v>
                </c:pt>
                <c:pt idx="69">
                  <c:v>81570.332866799377</c:v>
                </c:pt>
                <c:pt idx="70">
                  <c:v>81513.161051084957</c:v>
                </c:pt>
                <c:pt idx="71">
                  <c:v>81605.453860751251</c:v>
                </c:pt>
                <c:pt idx="72">
                  <c:v>81615.4538203954</c:v>
                </c:pt>
                <c:pt idx="73">
                  <c:v>81590.074764762976</c:v>
                </c:pt>
                <c:pt idx="74">
                  <c:v>81533.953693256044</c:v>
                </c:pt>
                <c:pt idx="75">
                  <c:v>81297.012061796995</c:v>
                </c:pt>
                <c:pt idx="77">
                  <c:v>80670.177284050093</c:v>
                </c:pt>
                <c:pt idx="78">
                  <c:v>81574.856441607568</c:v>
                </c:pt>
                <c:pt idx="79">
                  <c:v>81664.267227952223</c:v>
                </c:pt>
                <c:pt idx="80">
                  <c:v>81644.650235562993</c:v>
                </c:pt>
                <c:pt idx="81">
                  <c:v>81587.42198417116</c:v>
                </c:pt>
                <c:pt idx="82">
                  <c:v>81679.790461252123</c:v>
                </c:pt>
                <c:pt idx="83">
                  <c:v>81689.774952762717</c:v>
                </c:pt>
                <c:pt idx="84">
                  <c:v>81664.366496238494</c:v>
                </c:pt>
                <c:pt idx="85">
                  <c:v>81608.178943841282</c:v>
                </c:pt>
                <c:pt idx="86">
                  <c:v>81371.022939704082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5-4703-AE42-F9FD1B22A040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'K12 FTEs Grade TRACKING'!$B$65:$CJ$65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TRACKING'!$B$68:$CJ$68</c:f>
              <c:numCache>
                <c:formatCode>#,##0</c:formatCode>
                <c:ptCount val="87"/>
                <c:pt idx="0">
                  <c:v>81061.030000000013</c:v>
                </c:pt>
                <c:pt idx="1">
                  <c:v>81576.970000000016</c:v>
                </c:pt>
                <c:pt idx="2">
                  <c:v>81680.900000000023</c:v>
                </c:pt>
                <c:pt idx="3">
                  <c:v>81648.560000000027</c:v>
                </c:pt>
                <c:pt idx="4">
                  <c:v>81490.900000000023</c:v>
                </c:pt>
                <c:pt idx="5">
                  <c:v>81536.78</c:v>
                </c:pt>
                <c:pt idx="6">
                  <c:v>81547.419999999984</c:v>
                </c:pt>
                <c:pt idx="7">
                  <c:v>81475.750000000044</c:v>
                </c:pt>
                <c:pt idx="8">
                  <c:v>81417.350000000064</c:v>
                </c:pt>
                <c:pt idx="9">
                  <c:v>81211.239999999991</c:v>
                </c:pt>
                <c:pt idx="11">
                  <c:v>81720.089999999982</c:v>
                </c:pt>
                <c:pt idx="12">
                  <c:v>82419.390000000014</c:v>
                </c:pt>
                <c:pt idx="13">
                  <c:v>82453.600000000006</c:v>
                </c:pt>
                <c:pt idx="14">
                  <c:v>82403.849999999977</c:v>
                </c:pt>
                <c:pt idx="15">
                  <c:v>82253.169999999984</c:v>
                </c:pt>
                <c:pt idx="16">
                  <c:v>82371.58</c:v>
                </c:pt>
                <c:pt idx="17">
                  <c:v>82382.52</c:v>
                </c:pt>
                <c:pt idx="18">
                  <c:v>82265.729999999981</c:v>
                </c:pt>
                <c:pt idx="19">
                  <c:v>82240.220000000016</c:v>
                </c:pt>
                <c:pt idx="20">
                  <c:v>82004.329999999973</c:v>
                </c:pt>
                <c:pt idx="22">
                  <c:v>84105.790000000008</c:v>
                </c:pt>
                <c:pt idx="23">
                  <c:v>84823.960000000036</c:v>
                </c:pt>
                <c:pt idx="24">
                  <c:v>84894.170000000013</c:v>
                </c:pt>
                <c:pt idx="25">
                  <c:v>84813.849999999977</c:v>
                </c:pt>
                <c:pt idx="26">
                  <c:v>84698.46</c:v>
                </c:pt>
                <c:pt idx="27">
                  <c:v>84828.740000000063</c:v>
                </c:pt>
                <c:pt idx="28">
                  <c:v>84826.19</c:v>
                </c:pt>
                <c:pt idx="29">
                  <c:v>84706.749999999985</c:v>
                </c:pt>
                <c:pt idx="30">
                  <c:v>84687.430000000022</c:v>
                </c:pt>
                <c:pt idx="31">
                  <c:v>84437.670000000086</c:v>
                </c:pt>
                <c:pt idx="33">
                  <c:v>86094.530000000057</c:v>
                </c:pt>
                <c:pt idx="34">
                  <c:v>86019.900000000009</c:v>
                </c:pt>
                <c:pt idx="35">
                  <c:v>86039.06</c:v>
                </c:pt>
                <c:pt idx="36">
                  <c:v>85855.389999999941</c:v>
                </c:pt>
                <c:pt idx="37">
                  <c:v>85705.12</c:v>
                </c:pt>
                <c:pt idx="38">
                  <c:v>85627.94</c:v>
                </c:pt>
                <c:pt idx="39">
                  <c:v>85659.599999999991</c:v>
                </c:pt>
                <c:pt idx="40">
                  <c:v>85683.520000000004</c:v>
                </c:pt>
                <c:pt idx="41">
                  <c:v>85677.089999999982</c:v>
                </c:pt>
                <c:pt idx="42">
                  <c:v>85554.949999999968</c:v>
                </c:pt>
                <c:pt idx="44">
                  <c:v>84304.090000000011</c:v>
                </c:pt>
                <c:pt idx="45">
                  <c:v>85350.130000000019</c:v>
                </c:pt>
                <c:pt idx="46">
                  <c:v>85416.849999999991</c:v>
                </c:pt>
                <c:pt idx="47">
                  <c:v>85207.180000000037</c:v>
                </c:pt>
                <c:pt idx="48">
                  <c:v>85063.500000000058</c:v>
                </c:pt>
                <c:pt idx="49">
                  <c:v>85045.560000000027</c:v>
                </c:pt>
                <c:pt idx="50">
                  <c:v>85065.270000000019</c:v>
                </c:pt>
                <c:pt idx="51">
                  <c:v>84963.780000000072</c:v>
                </c:pt>
                <c:pt idx="52">
                  <c:v>84969.680000000066</c:v>
                </c:pt>
                <c:pt idx="53">
                  <c:v>84811.740000000049</c:v>
                </c:pt>
                <c:pt idx="55">
                  <c:v>82739.329999999973</c:v>
                </c:pt>
                <c:pt idx="56">
                  <c:v>83656.000000000029</c:v>
                </c:pt>
                <c:pt idx="57">
                  <c:v>83702.209999999992</c:v>
                </c:pt>
                <c:pt idx="58">
                  <c:v>83710.63999999997</c:v>
                </c:pt>
                <c:pt idx="59">
                  <c:v>83568.429999999964</c:v>
                </c:pt>
                <c:pt idx="60">
                  <c:v>83660.789999999994</c:v>
                </c:pt>
                <c:pt idx="61">
                  <c:v>83670.939999999973</c:v>
                </c:pt>
                <c:pt idx="62">
                  <c:v>83643.289999999994</c:v>
                </c:pt>
                <c:pt idx="63">
                  <c:v>83584.570000000022</c:v>
                </c:pt>
                <c:pt idx="64">
                  <c:v>83345.370000000024</c:v>
                </c:pt>
                <c:pt idx="66">
                  <c:v>80579.050000000047</c:v>
                </c:pt>
                <c:pt idx="67">
                  <c:v>81494.750000000058</c:v>
                </c:pt>
                <c:pt idx="68">
                  <c:v>81581.279999999999</c:v>
                </c:pt>
                <c:pt idx="69">
                  <c:v>81568.319999999992</c:v>
                </c:pt>
                <c:pt idx="70">
                  <c:v>81507.790000000023</c:v>
                </c:pt>
                <c:pt idx="71">
                  <c:v>81687.91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11-4F6F-85B2-192AA96C3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9th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</a:t>
            </a:r>
            <a:r>
              <a:rPr lang="en-US" baseline="0">
                <a:latin typeface="+mn-lt"/>
              </a:rPr>
              <a:t>F</a:t>
            </a:r>
            <a:r>
              <a:rPr lang="en-US">
                <a:latin typeface="+mn-lt"/>
              </a:rPr>
              <a:t>TEs Forecast Tracking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6288699560323E-2"/>
          <c:y val="0.1695901811628743"/>
          <c:w val="0.91734110359125653"/>
          <c:h val="0.67127960183897328"/>
        </c:manualLayout>
      </c:layout>
      <c:lineChart>
        <c:grouping val="standard"/>
        <c:varyColors val="0"/>
        <c:ser>
          <c:idx val="1"/>
          <c:order val="0"/>
          <c:tx>
            <c:strRef>
              <c:f>'K12 FTEs Grade TRACKING'!$A$74</c:f>
              <c:strCache>
                <c:ptCount val="1"/>
                <c:pt idx="0">
                  <c:v>Feb 2024 FC</c:v>
                </c:pt>
              </c:strCache>
            </c:strRef>
          </c:tx>
          <c:val>
            <c:numRef>
              <c:f>'K12 FTEs Grade TRACKING'!$B$74:$CJ$74</c:f>
              <c:numCache>
                <c:formatCode>#,##0</c:formatCode>
                <c:ptCount val="87"/>
                <c:pt idx="44">
                  <c:v>85974.27999999997</c:v>
                </c:pt>
                <c:pt idx="45">
                  <c:v>87132.079999999958</c:v>
                </c:pt>
                <c:pt idx="46">
                  <c:v>87126.830000000031</c:v>
                </c:pt>
                <c:pt idx="47">
                  <c:v>87020.400000000009</c:v>
                </c:pt>
                <c:pt idx="48">
                  <c:v>86941.449999999983</c:v>
                </c:pt>
                <c:pt idx="49">
                  <c:v>86670.38</c:v>
                </c:pt>
                <c:pt idx="50">
                  <c:v>86592.22000000003</c:v>
                </c:pt>
                <c:pt idx="51">
                  <c:v>86520.510000000009</c:v>
                </c:pt>
                <c:pt idx="52">
                  <c:v>86482.169999999969</c:v>
                </c:pt>
                <c:pt idx="53">
                  <c:v>86230.109999999942</c:v>
                </c:pt>
                <c:pt idx="55">
                  <c:v>86156.48000000004</c:v>
                </c:pt>
                <c:pt idx="56">
                  <c:v>87293.379999999976</c:v>
                </c:pt>
                <c:pt idx="57">
                  <c:v>87418.03</c:v>
                </c:pt>
                <c:pt idx="58">
                  <c:v>87324.190000000017</c:v>
                </c:pt>
                <c:pt idx="59">
                  <c:v>87213.560000000012</c:v>
                </c:pt>
                <c:pt idx="60">
                  <c:v>87131.689999999973</c:v>
                </c:pt>
                <c:pt idx="61">
                  <c:v>87232.01</c:v>
                </c:pt>
                <c:pt idx="62">
                  <c:v>87115.710000000036</c:v>
                </c:pt>
                <c:pt idx="63">
                  <c:v>86996.389999999985</c:v>
                </c:pt>
                <c:pt idx="64">
                  <c:v>86730.829999999987</c:v>
                </c:pt>
                <c:pt idx="66">
                  <c:v>84881.949999999953</c:v>
                </c:pt>
                <c:pt idx="67">
                  <c:v>85906.82</c:v>
                </c:pt>
                <c:pt idx="68">
                  <c:v>86057.385455537311</c:v>
                </c:pt>
                <c:pt idx="69">
                  <c:v>85984.093029502794</c:v>
                </c:pt>
                <c:pt idx="70">
                  <c:v>85865.507169997916</c:v>
                </c:pt>
                <c:pt idx="71">
                  <c:v>85781.994826738475</c:v>
                </c:pt>
                <c:pt idx="72">
                  <c:v>85880.415009121585</c:v>
                </c:pt>
                <c:pt idx="73">
                  <c:v>85766.581133835542</c:v>
                </c:pt>
                <c:pt idx="74">
                  <c:v>85649.614029919991</c:v>
                </c:pt>
                <c:pt idx="75">
                  <c:v>85388.561679473525</c:v>
                </c:pt>
                <c:pt idx="77">
                  <c:v>82598.296133955257</c:v>
                </c:pt>
                <c:pt idx="78">
                  <c:v>83594.163592422556</c:v>
                </c:pt>
                <c:pt idx="79">
                  <c:v>83723.82182454638</c:v>
                </c:pt>
                <c:pt idx="80">
                  <c:v>83653.490448500961</c:v>
                </c:pt>
                <c:pt idx="81">
                  <c:v>83538.53542167187</c:v>
                </c:pt>
                <c:pt idx="82">
                  <c:v>83453.753063746452</c:v>
                </c:pt>
                <c:pt idx="83">
                  <c:v>83549.08175858781</c:v>
                </c:pt>
                <c:pt idx="84">
                  <c:v>83439.145067136618</c:v>
                </c:pt>
                <c:pt idx="85">
                  <c:v>83325.965756275225</c:v>
                </c:pt>
                <c:pt idx="86">
                  <c:v>83072.47754372604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A-4F42-B074-A9CDF3C02517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'K12 FTEs Grade TRACKING'!$B$72:$BN$72</c:f>
              <c:strCache>
                <c:ptCount val="65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</c:strCache>
            </c:strRef>
          </c:cat>
          <c:val>
            <c:numRef>
              <c:f>'K12 FTEs Grade TRACKING'!$B$75:$CJ$75</c:f>
              <c:numCache>
                <c:formatCode>#,##0</c:formatCode>
                <c:ptCount val="87"/>
                <c:pt idx="0">
                  <c:v>82401.399999999994</c:v>
                </c:pt>
                <c:pt idx="1">
                  <c:v>82865.02</c:v>
                </c:pt>
                <c:pt idx="2">
                  <c:v>82918.89999999998</c:v>
                </c:pt>
                <c:pt idx="3">
                  <c:v>82890.840000000011</c:v>
                </c:pt>
                <c:pt idx="4">
                  <c:v>82711.810000000012</c:v>
                </c:pt>
                <c:pt idx="5">
                  <c:v>82726.85000000002</c:v>
                </c:pt>
                <c:pt idx="6">
                  <c:v>82762.170000000027</c:v>
                </c:pt>
                <c:pt idx="7">
                  <c:v>82628.86000000003</c:v>
                </c:pt>
                <c:pt idx="8">
                  <c:v>82519.959999999963</c:v>
                </c:pt>
                <c:pt idx="9">
                  <c:v>82184.799999999988</c:v>
                </c:pt>
                <c:pt idx="11">
                  <c:v>83054.299999999974</c:v>
                </c:pt>
                <c:pt idx="12">
                  <c:v>83745.950000000026</c:v>
                </c:pt>
                <c:pt idx="13">
                  <c:v>83769.539999999994</c:v>
                </c:pt>
                <c:pt idx="14">
                  <c:v>83722.649999999965</c:v>
                </c:pt>
                <c:pt idx="15">
                  <c:v>83445.579999999973</c:v>
                </c:pt>
                <c:pt idx="16">
                  <c:v>83489.25999999998</c:v>
                </c:pt>
                <c:pt idx="17">
                  <c:v>83456.28</c:v>
                </c:pt>
                <c:pt idx="18">
                  <c:v>83389.230000000025</c:v>
                </c:pt>
                <c:pt idx="19">
                  <c:v>83389.449999999983</c:v>
                </c:pt>
                <c:pt idx="20">
                  <c:v>83099.500000000015</c:v>
                </c:pt>
                <c:pt idx="22">
                  <c:v>83676.299999999959</c:v>
                </c:pt>
                <c:pt idx="23">
                  <c:v>84628.530000000013</c:v>
                </c:pt>
                <c:pt idx="24">
                  <c:v>84611.119999999966</c:v>
                </c:pt>
                <c:pt idx="25">
                  <c:v>84592.510000000009</c:v>
                </c:pt>
                <c:pt idx="26">
                  <c:v>84471.069999999963</c:v>
                </c:pt>
                <c:pt idx="27">
                  <c:v>84330.080000000016</c:v>
                </c:pt>
                <c:pt idx="28">
                  <c:v>84376.530000000013</c:v>
                </c:pt>
                <c:pt idx="29">
                  <c:v>84253.630000000019</c:v>
                </c:pt>
                <c:pt idx="30">
                  <c:v>84242.82</c:v>
                </c:pt>
                <c:pt idx="31">
                  <c:v>83955.749999999985</c:v>
                </c:pt>
                <c:pt idx="33">
                  <c:v>85331.589999999938</c:v>
                </c:pt>
                <c:pt idx="34">
                  <c:v>85355.359999999971</c:v>
                </c:pt>
                <c:pt idx="35">
                  <c:v>85218.770000000019</c:v>
                </c:pt>
                <c:pt idx="36">
                  <c:v>84983.14</c:v>
                </c:pt>
                <c:pt idx="37">
                  <c:v>84920.910000000062</c:v>
                </c:pt>
                <c:pt idx="38">
                  <c:v>84620.010000000068</c:v>
                </c:pt>
                <c:pt idx="39">
                  <c:v>84694.87000000001</c:v>
                </c:pt>
                <c:pt idx="40">
                  <c:v>84643.142999999996</c:v>
                </c:pt>
                <c:pt idx="41">
                  <c:v>84543.769999999917</c:v>
                </c:pt>
                <c:pt idx="42">
                  <c:v>84347.73</c:v>
                </c:pt>
                <c:pt idx="44">
                  <c:v>85974.27999999997</c:v>
                </c:pt>
                <c:pt idx="45">
                  <c:v>87132.079999999958</c:v>
                </c:pt>
                <c:pt idx="46">
                  <c:v>87126.830000000031</c:v>
                </c:pt>
                <c:pt idx="47">
                  <c:v>87020.400000000009</c:v>
                </c:pt>
                <c:pt idx="48">
                  <c:v>86941.449999999983</c:v>
                </c:pt>
                <c:pt idx="49">
                  <c:v>86670.38</c:v>
                </c:pt>
                <c:pt idx="50">
                  <c:v>86592.22000000003</c:v>
                </c:pt>
                <c:pt idx="51">
                  <c:v>86520.510000000009</c:v>
                </c:pt>
                <c:pt idx="52">
                  <c:v>86482.169999999969</c:v>
                </c:pt>
                <c:pt idx="53">
                  <c:v>86230.109999999942</c:v>
                </c:pt>
                <c:pt idx="55">
                  <c:v>86146.290000000037</c:v>
                </c:pt>
                <c:pt idx="56">
                  <c:v>87297.439999999988</c:v>
                </c:pt>
                <c:pt idx="57">
                  <c:v>87422.53</c:v>
                </c:pt>
                <c:pt idx="58">
                  <c:v>87323.680000000022</c:v>
                </c:pt>
                <c:pt idx="59">
                  <c:v>87217.060000000012</c:v>
                </c:pt>
                <c:pt idx="60">
                  <c:v>87131.139999999941</c:v>
                </c:pt>
                <c:pt idx="61">
                  <c:v>87238.61</c:v>
                </c:pt>
                <c:pt idx="62">
                  <c:v>87123.460000000036</c:v>
                </c:pt>
                <c:pt idx="63">
                  <c:v>86995.989999999962</c:v>
                </c:pt>
                <c:pt idx="64">
                  <c:v>86737.779999999984</c:v>
                </c:pt>
                <c:pt idx="66">
                  <c:v>84855.329999999958</c:v>
                </c:pt>
                <c:pt idx="67">
                  <c:v>85901.909999999945</c:v>
                </c:pt>
                <c:pt idx="68">
                  <c:v>86038.469999999972</c:v>
                </c:pt>
                <c:pt idx="69">
                  <c:v>85979.66</c:v>
                </c:pt>
                <c:pt idx="70">
                  <c:v>85850.7</c:v>
                </c:pt>
                <c:pt idx="71">
                  <c:v>85730.599999999962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3-4889-8517-9F2E77496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10th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69245389819535E-2"/>
          <c:y val="0.17892994543679733"/>
          <c:w val="0.9128562415937318"/>
          <c:h val="0.66627610418000804"/>
        </c:manualLayout>
      </c:layout>
      <c:lineChart>
        <c:grouping val="standard"/>
        <c:varyColors val="0"/>
        <c:ser>
          <c:idx val="1"/>
          <c:order val="0"/>
          <c:tx>
            <c:strRef>
              <c:f>'K12 FTEs Grade TRACKING'!$A$81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'K12 FTEs Grade TRACKING'!$B$79:$CJ$79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TRACKING'!$B$81:$CJ$81</c:f>
              <c:numCache>
                <c:formatCode>#,##0</c:formatCode>
                <c:ptCount val="87"/>
                <c:pt idx="44">
                  <c:v>83203.319999999963</c:v>
                </c:pt>
                <c:pt idx="45">
                  <c:v>84406.109999999971</c:v>
                </c:pt>
                <c:pt idx="46">
                  <c:v>84321.699999999953</c:v>
                </c:pt>
                <c:pt idx="47">
                  <c:v>84141.91</c:v>
                </c:pt>
                <c:pt idx="48">
                  <c:v>83984.78</c:v>
                </c:pt>
                <c:pt idx="49">
                  <c:v>83526.150000000038</c:v>
                </c:pt>
                <c:pt idx="50">
                  <c:v>83421.420000000013</c:v>
                </c:pt>
                <c:pt idx="51">
                  <c:v>83151.800000000032</c:v>
                </c:pt>
                <c:pt idx="52">
                  <c:v>82968.800000000047</c:v>
                </c:pt>
                <c:pt idx="53">
                  <c:v>82555.900000000038</c:v>
                </c:pt>
                <c:pt idx="55">
                  <c:v>85682.679999999949</c:v>
                </c:pt>
                <c:pt idx="56">
                  <c:v>86879.129999999976</c:v>
                </c:pt>
                <c:pt idx="57">
                  <c:v>86889.579999999929</c:v>
                </c:pt>
                <c:pt idx="58">
                  <c:v>86637.889999999868</c:v>
                </c:pt>
                <c:pt idx="59">
                  <c:v>86378.089999999938</c:v>
                </c:pt>
                <c:pt idx="60">
                  <c:v>85998.109999999913</c:v>
                </c:pt>
                <c:pt idx="61">
                  <c:v>86105.639999999985</c:v>
                </c:pt>
                <c:pt idx="62">
                  <c:v>85805.7</c:v>
                </c:pt>
                <c:pt idx="63">
                  <c:v>85500.299999999988</c:v>
                </c:pt>
                <c:pt idx="64">
                  <c:v>85077.219999999987</c:v>
                </c:pt>
                <c:pt idx="66">
                  <c:v>86898.740000000049</c:v>
                </c:pt>
                <c:pt idx="67">
                  <c:v>88056</c:v>
                </c:pt>
                <c:pt idx="68">
                  <c:v>88025</c:v>
                </c:pt>
                <c:pt idx="69">
                  <c:v>87783</c:v>
                </c:pt>
                <c:pt idx="70">
                  <c:v>87569</c:v>
                </c:pt>
                <c:pt idx="71">
                  <c:v>87178.507781050983</c:v>
                </c:pt>
                <c:pt idx="72">
                  <c:v>87281.710160847186</c:v>
                </c:pt>
                <c:pt idx="73">
                  <c:v>86976.047896862117</c:v>
                </c:pt>
                <c:pt idx="74">
                  <c:v>86665.260321611364</c:v>
                </c:pt>
                <c:pt idx="75">
                  <c:v>86236.388803342357</c:v>
                </c:pt>
                <c:pt idx="77">
                  <c:v>85176.733576145154</c:v>
                </c:pt>
                <c:pt idx="78">
                  <c:v>86318.027786265098</c:v>
                </c:pt>
                <c:pt idx="79">
                  <c:v>86286.075327656916</c:v>
                </c:pt>
                <c:pt idx="80">
                  <c:v>86052.115625629143</c:v>
                </c:pt>
                <c:pt idx="81">
                  <c:v>85842.317123602712</c:v>
                </c:pt>
                <c:pt idx="82">
                  <c:v>85464.648244666168</c:v>
                </c:pt>
                <c:pt idx="83">
                  <c:v>85571.460854742269</c:v>
                </c:pt>
                <c:pt idx="84">
                  <c:v>85273.367505859758</c:v>
                </c:pt>
                <c:pt idx="85">
                  <c:v>84969.85158103198</c:v>
                </c:pt>
                <c:pt idx="86">
                  <c:v>84549.3961579475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5C-4EFD-AEBD-076D41DB5849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'K12 FTEs Grade TRACKING'!$B$79:$CJ$79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TRACKING'!$B$82:$CJ$82</c:f>
              <c:numCache>
                <c:formatCode>#,##0</c:formatCode>
                <c:ptCount val="87"/>
                <c:pt idx="0">
                  <c:v>81373.41</c:v>
                </c:pt>
                <c:pt idx="1">
                  <c:v>82077.820000000051</c:v>
                </c:pt>
                <c:pt idx="2">
                  <c:v>81951.490000000034</c:v>
                </c:pt>
                <c:pt idx="3">
                  <c:v>81699.150000000009</c:v>
                </c:pt>
                <c:pt idx="4">
                  <c:v>81490.489999999976</c:v>
                </c:pt>
                <c:pt idx="5">
                  <c:v>81163.680000000037</c:v>
                </c:pt>
                <c:pt idx="6">
                  <c:v>81036.660000000033</c:v>
                </c:pt>
                <c:pt idx="7">
                  <c:v>80770.27</c:v>
                </c:pt>
                <c:pt idx="8">
                  <c:v>80623.930000000051</c:v>
                </c:pt>
                <c:pt idx="9">
                  <c:v>80172.210000000021</c:v>
                </c:pt>
                <c:pt idx="11">
                  <c:v>82002.409999999974</c:v>
                </c:pt>
                <c:pt idx="12">
                  <c:v>82733.929999999891</c:v>
                </c:pt>
                <c:pt idx="13">
                  <c:v>82599.819999999963</c:v>
                </c:pt>
                <c:pt idx="14">
                  <c:v>82439.849999999977</c:v>
                </c:pt>
                <c:pt idx="15">
                  <c:v>82242.930000000022</c:v>
                </c:pt>
                <c:pt idx="16">
                  <c:v>82169.209999999934</c:v>
                </c:pt>
                <c:pt idx="17">
                  <c:v>82110.499999999927</c:v>
                </c:pt>
                <c:pt idx="18">
                  <c:v>81866.52999999997</c:v>
                </c:pt>
                <c:pt idx="19">
                  <c:v>81594.089999999938</c:v>
                </c:pt>
                <c:pt idx="20">
                  <c:v>81106.019999999975</c:v>
                </c:pt>
                <c:pt idx="22">
                  <c:v>83051.819999999992</c:v>
                </c:pt>
                <c:pt idx="23">
                  <c:v>84003.200000000041</c:v>
                </c:pt>
                <c:pt idx="24">
                  <c:v>83896.990000000034</c:v>
                </c:pt>
                <c:pt idx="25">
                  <c:v>83758.750000000044</c:v>
                </c:pt>
                <c:pt idx="26">
                  <c:v>83452.009999999995</c:v>
                </c:pt>
                <c:pt idx="27">
                  <c:v>83258.13</c:v>
                </c:pt>
                <c:pt idx="28">
                  <c:v>83243.259999999995</c:v>
                </c:pt>
                <c:pt idx="29">
                  <c:v>83000.540000000008</c:v>
                </c:pt>
                <c:pt idx="30">
                  <c:v>82759.279999999955</c:v>
                </c:pt>
                <c:pt idx="31">
                  <c:v>82269.629999999888</c:v>
                </c:pt>
                <c:pt idx="33">
                  <c:v>83477.560000000027</c:v>
                </c:pt>
                <c:pt idx="34">
                  <c:v>83538.690000000046</c:v>
                </c:pt>
                <c:pt idx="35">
                  <c:v>83437.909999999989</c:v>
                </c:pt>
                <c:pt idx="36">
                  <c:v>83229.590000000026</c:v>
                </c:pt>
                <c:pt idx="37">
                  <c:v>83061.659999999989</c:v>
                </c:pt>
                <c:pt idx="38">
                  <c:v>82703.469999999987</c:v>
                </c:pt>
                <c:pt idx="39">
                  <c:v>82663.009999999922</c:v>
                </c:pt>
                <c:pt idx="40">
                  <c:v>82454.079999999973</c:v>
                </c:pt>
                <c:pt idx="41">
                  <c:v>82306.75</c:v>
                </c:pt>
                <c:pt idx="42">
                  <c:v>82020.660000000047</c:v>
                </c:pt>
                <c:pt idx="44">
                  <c:v>83203.319999999963</c:v>
                </c:pt>
                <c:pt idx="45">
                  <c:v>84406.109999999971</c:v>
                </c:pt>
                <c:pt idx="46">
                  <c:v>84321.699999999953</c:v>
                </c:pt>
                <c:pt idx="47">
                  <c:v>84141.91</c:v>
                </c:pt>
                <c:pt idx="48">
                  <c:v>83984.78</c:v>
                </c:pt>
                <c:pt idx="49">
                  <c:v>83526.150000000038</c:v>
                </c:pt>
                <c:pt idx="50">
                  <c:v>83421.420000000013</c:v>
                </c:pt>
                <c:pt idx="51">
                  <c:v>83151.800000000032</c:v>
                </c:pt>
                <c:pt idx="52">
                  <c:v>82968.800000000047</c:v>
                </c:pt>
                <c:pt idx="53">
                  <c:v>82555.900000000038</c:v>
                </c:pt>
                <c:pt idx="55">
                  <c:v>85668.849999999948</c:v>
                </c:pt>
                <c:pt idx="56">
                  <c:v>86881.419999999984</c:v>
                </c:pt>
                <c:pt idx="57">
                  <c:v>86887.359999999928</c:v>
                </c:pt>
                <c:pt idx="58">
                  <c:v>86635.569999999861</c:v>
                </c:pt>
                <c:pt idx="59">
                  <c:v>86381.559999999939</c:v>
                </c:pt>
                <c:pt idx="60">
                  <c:v>86007.149999999907</c:v>
                </c:pt>
                <c:pt idx="61">
                  <c:v>86108.039999999979</c:v>
                </c:pt>
                <c:pt idx="62">
                  <c:v>85815.359999999986</c:v>
                </c:pt>
                <c:pt idx="63">
                  <c:v>85497.69</c:v>
                </c:pt>
                <c:pt idx="64">
                  <c:v>85085.569999999992</c:v>
                </c:pt>
                <c:pt idx="66">
                  <c:v>86537.420000000027</c:v>
                </c:pt>
                <c:pt idx="67">
                  <c:v>87713.400000000023</c:v>
                </c:pt>
                <c:pt idx="68">
                  <c:v>87691.670000000027</c:v>
                </c:pt>
                <c:pt idx="69">
                  <c:v>87458.209999999992</c:v>
                </c:pt>
                <c:pt idx="70">
                  <c:v>87228.890000000029</c:v>
                </c:pt>
                <c:pt idx="71">
                  <c:v>87048.99000000002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69-4F4B-8E6F-BE80DAE76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11th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69674317418122E-2"/>
          <c:y val="0.16562460674897603"/>
          <c:w val="0.9158524484079037"/>
          <c:h val="0.65900829977115816"/>
        </c:manualLayout>
      </c:layout>
      <c:lineChart>
        <c:grouping val="standard"/>
        <c:varyColors val="0"/>
        <c:ser>
          <c:idx val="2"/>
          <c:order val="0"/>
          <c:tx>
            <c:strRef>
              <c:f>'K12 FTEs Grade TRACKING'!$A$88</c:f>
              <c:strCache>
                <c:ptCount val="1"/>
                <c:pt idx="0">
                  <c:v>Feb 2024 FC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'K12 FTEs Grade TRACKING'!$B$86:$CJ$86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TRACKING'!$B$88:$CJ$88</c:f>
              <c:numCache>
                <c:formatCode>#,##0</c:formatCode>
                <c:ptCount val="87"/>
                <c:pt idx="44">
                  <c:v>72462.640000000072</c:v>
                </c:pt>
                <c:pt idx="45">
                  <c:v>73003.12</c:v>
                </c:pt>
                <c:pt idx="46">
                  <c:v>72730.300000000017</c:v>
                </c:pt>
                <c:pt idx="47">
                  <c:v>72357.570000000036</c:v>
                </c:pt>
                <c:pt idx="48">
                  <c:v>71931.120000000083</c:v>
                </c:pt>
                <c:pt idx="49">
                  <c:v>71396.739999999962</c:v>
                </c:pt>
                <c:pt idx="50">
                  <c:v>71023.940000000061</c:v>
                </c:pt>
                <c:pt idx="51">
                  <c:v>70410.37999999999</c:v>
                </c:pt>
                <c:pt idx="52">
                  <c:v>70123.530000000013</c:v>
                </c:pt>
                <c:pt idx="53">
                  <c:v>69620.050000000032</c:v>
                </c:pt>
                <c:pt idx="55">
                  <c:v>73159.350000000049</c:v>
                </c:pt>
                <c:pt idx="56">
                  <c:v>73731.850000000006</c:v>
                </c:pt>
                <c:pt idx="57">
                  <c:v>73379.150000000009</c:v>
                </c:pt>
                <c:pt idx="58">
                  <c:v>72981.440000000017</c:v>
                </c:pt>
                <c:pt idx="59">
                  <c:v>72667.33</c:v>
                </c:pt>
                <c:pt idx="60">
                  <c:v>72027.000000000087</c:v>
                </c:pt>
                <c:pt idx="61">
                  <c:v>71886.139999999985</c:v>
                </c:pt>
                <c:pt idx="62">
                  <c:v>71383.859999999986</c:v>
                </c:pt>
                <c:pt idx="63">
                  <c:v>71036.470000000016</c:v>
                </c:pt>
                <c:pt idx="64">
                  <c:v>70458.89999999998</c:v>
                </c:pt>
                <c:pt idx="66">
                  <c:v>74637.180000000037</c:v>
                </c:pt>
                <c:pt idx="67">
                  <c:v>75141.009999999995</c:v>
                </c:pt>
                <c:pt idx="68">
                  <c:v>74877.031115866412</c:v>
                </c:pt>
                <c:pt idx="69">
                  <c:v>74547.691228824435</c:v>
                </c:pt>
                <c:pt idx="70">
                  <c:v>74122.605821801073</c:v>
                </c:pt>
                <c:pt idx="71">
                  <c:v>73469.045716815919</c:v>
                </c:pt>
                <c:pt idx="72">
                  <c:v>73325.2091071045</c:v>
                </c:pt>
                <c:pt idx="73">
                  <c:v>72813.535411357938</c:v>
                </c:pt>
                <c:pt idx="74">
                  <c:v>72459.057270544086</c:v>
                </c:pt>
                <c:pt idx="75">
                  <c:v>71869.634463346563</c:v>
                </c:pt>
                <c:pt idx="77">
                  <c:v>74668.135980080202</c:v>
                </c:pt>
                <c:pt idx="78">
                  <c:v>75174.875367556058</c:v>
                </c:pt>
                <c:pt idx="79">
                  <c:v>74891.84596280285</c:v>
                </c:pt>
                <c:pt idx="80">
                  <c:v>74561.979793511622</c:v>
                </c:pt>
                <c:pt idx="81">
                  <c:v>74136.899194032434</c:v>
                </c:pt>
                <c:pt idx="82">
                  <c:v>73483.492589620379</c:v>
                </c:pt>
                <c:pt idx="83">
                  <c:v>73339.735288316951</c:v>
                </c:pt>
                <c:pt idx="84">
                  <c:v>72827.505479100248</c:v>
                </c:pt>
                <c:pt idx="85">
                  <c:v>72473.04914486206</c:v>
                </c:pt>
                <c:pt idx="86">
                  <c:v>71883.709392474091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C-43D5-9540-A89FDAE24597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'K12 FTEs Grade TRACKING'!$B$86:$CJ$86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TRACKING'!$B$89:$CJ$89</c:f>
              <c:numCache>
                <c:formatCode>#,##0</c:formatCode>
                <c:ptCount val="87"/>
                <c:pt idx="0">
                  <c:v>72638.73000000001</c:v>
                </c:pt>
                <c:pt idx="1">
                  <c:v>73013.15999999996</c:v>
                </c:pt>
                <c:pt idx="2">
                  <c:v>72700.50999999998</c:v>
                </c:pt>
                <c:pt idx="3">
                  <c:v>72260.569999999963</c:v>
                </c:pt>
                <c:pt idx="4">
                  <c:v>71868.329999999987</c:v>
                </c:pt>
                <c:pt idx="5">
                  <c:v>71247.599999999948</c:v>
                </c:pt>
                <c:pt idx="6">
                  <c:v>70992.569999999949</c:v>
                </c:pt>
                <c:pt idx="7">
                  <c:v>70505.260000000024</c:v>
                </c:pt>
                <c:pt idx="8">
                  <c:v>70163.16</c:v>
                </c:pt>
                <c:pt idx="9">
                  <c:v>69584.540000000008</c:v>
                </c:pt>
                <c:pt idx="11">
                  <c:v>69864.240000000093</c:v>
                </c:pt>
                <c:pt idx="12">
                  <c:v>70233.68000000008</c:v>
                </c:pt>
                <c:pt idx="13">
                  <c:v>69979.760000000068</c:v>
                </c:pt>
                <c:pt idx="14">
                  <c:v>69648.660000000076</c:v>
                </c:pt>
                <c:pt idx="15">
                  <c:v>69197.200000000055</c:v>
                </c:pt>
                <c:pt idx="16">
                  <c:v>68715.570000000036</c:v>
                </c:pt>
                <c:pt idx="17">
                  <c:v>68505.120000000024</c:v>
                </c:pt>
                <c:pt idx="18">
                  <c:v>68103.180000000095</c:v>
                </c:pt>
                <c:pt idx="19">
                  <c:v>67833.360000000059</c:v>
                </c:pt>
                <c:pt idx="20">
                  <c:v>67143.550000000076</c:v>
                </c:pt>
                <c:pt idx="22">
                  <c:v>70100.590000000098</c:v>
                </c:pt>
                <c:pt idx="23">
                  <c:v>70608.870000000112</c:v>
                </c:pt>
                <c:pt idx="24">
                  <c:v>70332.590000000113</c:v>
                </c:pt>
                <c:pt idx="25">
                  <c:v>70007.750000000116</c:v>
                </c:pt>
                <c:pt idx="26">
                  <c:v>69536.180000000051</c:v>
                </c:pt>
                <c:pt idx="27">
                  <c:v>69022.110000000073</c:v>
                </c:pt>
                <c:pt idx="28">
                  <c:v>68728.09000000004</c:v>
                </c:pt>
                <c:pt idx="29">
                  <c:v>68637.750000000029</c:v>
                </c:pt>
                <c:pt idx="30">
                  <c:v>68268.269999999975</c:v>
                </c:pt>
                <c:pt idx="31">
                  <c:v>67672.599999999977</c:v>
                </c:pt>
                <c:pt idx="33">
                  <c:v>71592.010000000009</c:v>
                </c:pt>
                <c:pt idx="34">
                  <c:v>71148.610000000059</c:v>
                </c:pt>
                <c:pt idx="35">
                  <c:v>70868.853000000046</c:v>
                </c:pt>
                <c:pt idx="36">
                  <c:v>70529.660000000062</c:v>
                </c:pt>
                <c:pt idx="37">
                  <c:v>70268.680000000022</c:v>
                </c:pt>
                <c:pt idx="38">
                  <c:v>69839.470000000059</c:v>
                </c:pt>
                <c:pt idx="39">
                  <c:v>69772.270000000033</c:v>
                </c:pt>
                <c:pt idx="40">
                  <c:v>69514.579999999987</c:v>
                </c:pt>
                <c:pt idx="41">
                  <c:v>69303.090000000055</c:v>
                </c:pt>
                <c:pt idx="42">
                  <c:v>68921.740000000063</c:v>
                </c:pt>
                <c:pt idx="44">
                  <c:v>72462.640000000072</c:v>
                </c:pt>
                <c:pt idx="45">
                  <c:v>73003.12</c:v>
                </c:pt>
                <c:pt idx="46">
                  <c:v>72730.300000000017</c:v>
                </c:pt>
                <c:pt idx="47">
                  <c:v>72357.570000000036</c:v>
                </c:pt>
                <c:pt idx="48">
                  <c:v>71931.120000000083</c:v>
                </c:pt>
                <c:pt idx="49">
                  <c:v>71396.739999999962</c:v>
                </c:pt>
                <c:pt idx="50">
                  <c:v>71023.940000000061</c:v>
                </c:pt>
                <c:pt idx="51">
                  <c:v>70410.37999999999</c:v>
                </c:pt>
                <c:pt idx="52">
                  <c:v>70123.530000000013</c:v>
                </c:pt>
                <c:pt idx="53">
                  <c:v>69620.050000000032</c:v>
                </c:pt>
                <c:pt idx="55">
                  <c:v>73162.06000000007</c:v>
                </c:pt>
                <c:pt idx="56">
                  <c:v>73727.090000000026</c:v>
                </c:pt>
                <c:pt idx="57">
                  <c:v>73382.14</c:v>
                </c:pt>
                <c:pt idx="58">
                  <c:v>72980.160000000018</c:v>
                </c:pt>
                <c:pt idx="59">
                  <c:v>72655.220000000016</c:v>
                </c:pt>
                <c:pt idx="60">
                  <c:v>72025.730000000098</c:v>
                </c:pt>
                <c:pt idx="61">
                  <c:v>71885.56</c:v>
                </c:pt>
                <c:pt idx="62">
                  <c:v>71377.749999999985</c:v>
                </c:pt>
                <c:pt idx="63">
                  <c:v>71030.48000000001</c:v>
                </c:pt>
                <c:pt idx="64">
                  <c:v>70477.619999999966</c:v>
                </c:pt>
                <c:pt idx="66">
                  <c:v>74619.200000000026</c:v>
                </c:pt>
                <c:pt idx="67">
                  <c:v>75139.319999999963</c:v>
                </c:pt>
                <c:pt idx="68">
                  <c:v>74848.299999999988</c:v>
                </c:pt>
                <c:pt idx="69">
                  <c:v>74534.099999999948</c:v>
                </c:pt>
                <c:pt idx="70">
                  <c:v>74103.8</c:v>
                </c:pt>
                <c:pt idx="71">
                  <c:v>73588.01999999999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C-43D5-9540-A89FDAE24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in val="55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12th</a:t>
            </a:r>
            <a:r>
              <a:rPr lang="en-US" baseline="0">
                <a:latin typeface="+mn-lt"/>
              </a:rPr>
              <a:t> Grade </a:t>
            </a:r>
            <a:r>
              <a:rPr lang="en-US">
                <a:latin typeface="+mn-lt"/>
              </a:rPr>
              <a:t>FTEs Forecast Tracking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103534512740646E-2"/>
          <c:y val="0.1695901811628743"/>
          <c:w val="0.91318631543072692"/>
          <c:h val="0.65691772534475867"/>
        </c:manualLayout>
      </c:layout>
      <c:lineChart>
        <c:grouping val="standard"/>
        <c:varyColors val="0"/>
        <c:ser>
          <c:idx val="1"/>
          <c:order val="0"/>
          <c:tx>
            <c:strRef>
              <c:f>'K12 FTEs Grade TRACKING'!$A$95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'K12 FTEs Grade TRACKING'!$B$93:$CJ$93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TRACKING'!$B$95:$CJ$95</c:f>
              <c:numCache>
                <c:formatCode>#,##0</c:formatCode>
                <c:ptCount val="87"/>
                <c:pt idx="44">
                  <c:v>71617.580000000118</c:v>
                </c:pt>
                <c:pt idx="45">
                  <c:v>72539.520000000033</c:v>
                </c:pt>
                <c:pt idx="46">
                  <c:v>71828.710000000152</c:v>
                </c:pt>
                <c:pt idx="47">
                  <c:v>70973.730000000083</c:v>
                </c:pt>
                <c:pt idx="48">
                  <c:v>70390.690000000119</c:v>
                </c:pt>
                <c:pt idx="49">
                  <c:v>68820.290000000066</c:v>
                </c:pt>
                <c:pt idx="50">
                  <c:v>67912.970000000074</c:v>
                </c:pt>
                <c:pt idx="51">
                  <c:v>66916.950000000055</c:v>
                </c:pt>
                <c:pt idx="52">
                  <c:v>66277.880000000019</c:v>
                </c:pt>
                <c:pt idx="53">
                  <c:v>65443.620000000017</c:v>
                </c:pt>
                <c:pt idx="55">
                  <c:v>70881.990000000107</c:v>
                </c:pt>
                <c:pt idx="56">
                  <c:v>71690.880000000107</c:v>
                </c:pt>
                <c:pt idx="57">
                  <c:v>71280.16000000012</c:v>
                </c:pt>
                <c:pt idx="58">
                  <c:v>70566.270000000091</c:v>
                </c:pt>
                <c:pt idx="59">
                  <c:v>70044.710000000108</c:v>
                </c:pt>
                <c:pt idx="60">
                  <c:v>68540.88</c:v>
                </c:pt>
                <c:pt idx="61">
                  <c:v>67784.620000000097</c:v>
                </c:pt>
                <c:pt idx="62">
                  <c:v>66718.960000000079</c:v>
                </c:pt>
                <c:pt idx="63">
                  <c:v>66037.520000000077</c:v>
                </c:pt>
                <c:pt idx="64">
                  <c:v>65302.164900000083</c:v>
                </c:pt>
                <c:pt idx="66">
                  <c:v>70857.100000000035</c:v>
                </c:pt>
                <c:pt idx="67">
                  <c:v>71581</c:v>
                </c:pt>
                <c:pt idx="68">
                  <c:v>71414</c:v>
                </c:pt>
                <c:pt idx="69">
                  <c:v>70505</c:v>
                </c:pt>
                <c:pt idx="70">
                  <c:v>70082</c:v>
                </c:pt>
                <c:pt idx="71">
                  <c:v>68583.082007292978</c:v>
                </c:pt>
                <c:pt idx="72">
                  <c:v>67824.897355669716</c:v>
                </c:pt>
                <c:pt idx="73">
                  <c:v>66761.284853067526</c:v>
                </c:pt>
                <c:pt idx="74">
                  <c:v>66084.77233477043</c:v>
                </c:pt>
                <c:pt idx="75">
                  <c:v>65350.46596233247</c:v>
                </c:pt>
                <c:pt idx="77">
                  <c:v>72846.06480436842</c:v>
                </c:pt>
                <c:pt idx="78">
                  <c:v>73600.560751066485</c:v>
                </c:pt>
                <c:pt idx="79">
                  <c:v>73428.317609840407</c:v>
                </c:pt>
                <c:pt idx="80">
                  <c:v>72485.370063720708</c:v>
                </c:pt>
                <c:pt idx="81">
                  <c:v>72051.574813292318</c:v>
                </c:pt>
                <c:pt idx="82">
                  <c:v>70502.373525835661</c:v>
                </c:pt>
                <c:pt idx="83">
                  <c:v>69725.054510449161</c:v>
                </c:pt>
                <c:pt idx="84">
                  <c:v>68627.81627530625</c:v>
                </c:pt>
                <c:pt idx="85">
                  <c:v>67924.7363628928</c:v>
                </c:pt>
                <c:pt idx="86">
                  <c:v>67167.736446141294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54-44CF-9DF1-0EF23A90B127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'K12 FTEs Grade TRACKING'!$B$93:$CJ$93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TRACKING'!$B$96:$CJ$96</c:f>
              <c:numCache>
                <c:formatCode>#,##0</c:formatCode>
                <c:ptCount val="87"/>
                <c:pt idx="0">
                  <c:v>73509.289999999964</c:v>
                </c:pt>
                <c:pt idx="1">
                  <c:v>74433.140000000014</c:v>
                </c:pt>
                <c:pt idx="2">
                  <c:v>73929.800000000105</c:v>
                </c:pt>
                <c:pt idx="3">
                  <c:v>73157.099999999977</c:v>
                </c:pt>
                <c:pt idx="4">
                  <c:v>72539.569999999978</c:v>
                </c:pt>
                <c:pt idx="5">
                  <c:v>70993.879999999932</c:v>
                </c:pt>
                <c:pt idx="6">
                  <c:v>70142.589999999982</c:v>
                </c:pt>
                <c:pt idx="7">
                  <c:v>69094.059999999969</c:v>
                </c:pt>
                <c:pt idx="8">
                  <c:v>68411.769999999975</c:v>
                </c:pt>
                <c:pt idx="9">
                  <c:v>67190.039999999994</c:v>
                </c:pt>
                <c:pt idx="11">
                  <c:v>70087.980000000083</c:v>
                </c:pt>
                <c:pt idx="12">
                  <c:v>71044.130000000019</c:v>
                </c:pt>
                <c:pt idx="13">
                  <c:v>70557.430000000095</c:v>
                </c:pt>
                <c:pt idx="14">
                  <c:v>69685.370000000054</c:v>
                </c:pt>
                <c:pt idx="15">
                  <c:v>69067.300000000032</c:v>
                </c:pt>
                <c:pt idx="16">
                  <c:v>67732.420000000042</c:v>
                </c:pt>
                <c:pt idx="17">
                  <c:v>67103.61000000003</c:v>
                </c:pt>
                <c:pt idx="18">
                  <c:v>66287.980000000025</c:v>
                </c:pt>
                <c:pt idx="19">
                  <c:v>65642.500000000073</c:v>
                </c:pt>
                <c:pt idx="20">
                  <c:v>64612.160000000062</c:v>
                </c:pt>
                <c:pt idx="22">
                  <c:v>69026.09000000004</c:v>
                </c:pt>
                <c:pt idx="23">
                  <c:v>69907.640000000087</c:v>
                </c:pt>
                <c:pt idx="24">
                  <c:v>69272.230000000083</c:v>
                </c:pt>
                <c:pt idx="25">
                  <c:v>68512.580000000075</c:v>
                </c:pt>
                <c:pt idx="26">
                  <c:v>68027.890000000058</c:v>
                </c:pt>
                <c:pt idx="27">
                  <c:v>66530.850000000108</c:v>
                </c:pt>
                <c:pt idx="28">
                  <c:v>65858.040000000095</c:v>
                </c:pt>
                <c:pt idx="29">
                  <c:v>65730.079999999973</c:v>
                </c:pt>
                <c:pt idx="30">
                  <c:v>65084.549999999967</c:v>
                </c:pt>
                <c:pt idx="31">
                  <c:v>64052.069999999963</c:v>
                </c:pt>
                <c:pt idx="33">
                  <c:v>69959.290000000052</c:v>
                </c:pt>
                <c:pt idx="34">
                  <c:v>69844.260000000053</c:v>
                </c:pt>
                <c:pt idx="35">
                  <c:v>69400.000000000058</c:v>
                </c:pt>
                <c:pt idx="36">
                  <c:v>68666.01999999999</c:v>
                </c:pt>
                <c:pt idx="37">
                  <c:v>68227.709999999977</c:v>
                </c:pt>
                <c:pt idx="38">
                  <c:v>67202.170000000086</c:v>
                </c:pt>
                <c:pt idx="39">
                  <c:v>66575.270000000077</c:v>
                </c:pt>
                <c:pt idx="40">
                  <c:v>65797.590000000113</c:v>
                </c:pt>
                <c:pt idx="41">
                  <c:v>65062.950000000055</c:v>
                </c:pt>
                <c:pt idx="42">
                  <c:v>64328.680000000073</c:v>
                </c:pt>
                <c:pt idx="44">
                  <c:v>71617.580000000118</c:v>
                </c:pt>
                <c:pt idx="45">
                  <c:v>72539.520000000033</c:v>
                </c:pt>
                <c:pt idx="46">
                  <c:v>71828.710000000152</c:v>
                </c:pt>
                <c:pt idx="47">
                  <c:v>70973.730000000083</c:v>
                </c:pt>
                <c:pt idx="48">
                  <c:v>70390.690000000119</c:v>
                </c:pt>
                <c:pt idx="49">
                  <c:v>68820.290000000066</c:v>
                </c:pt>
                <c:pt idx="50">
                  <c:v>67912.970000000074</c:v>
                </c:pt>
                <c:pt idx="51">
                  <c:v>66916.950000000055</c:v>
                </c:pt>
                <c:pt idx="52">
                  <c:v>66277.880000000019</c:v>
                </c:pt>
                <c:pt idx="53">
                  <c:v>65443.620000000017</c:v>
                </c:pt>
                <c:pt idx="55">
                  <c:v>70863.460000000108</c:v>
                </c:pt>
                <c:pt idx="56">
                  <c:v>71711.420000000115</c:v>
                </c:pt>
                <c:pt idx="57">
                  <c:v>71266.610000000132</c:v>
                </c:pt>
                <c:pt idx="58">
                  <c:v>70543.780000000101</c:v>
                </c:pt>
                <c:pt idx="59">
                  <c:v>70034.39000000013</c:v>
                </c:pt>
                <c:pt idx="60">
                  <c:v>68531.200000000026</c:v>
                </c:pt>
                <c:pt idx="61">
                  <c:v>67788.860000000102</c:v>
                </c:pt>
                <c:pt idx="62">
                  <c:v>66717.520000000077</c:v>
                </c:pt>
                <c:pt idx="63">
                  <c:v>66108.920000000086</c:v>
                </c:pt>
                <c:pt idx="64">
                  <c:v>65345.214900000101</c:v>
                </c:pt>
                <c:pt idx="66">
                  <c:v>70601.22000000003</c:v>
                </c:pt>
                <c:pt idx="67">
                  <c:v>71324.730000000141</c:v>
                </c:pt>
                <c:pt idx="68">
                  <c:v>71142.920100000061</c:v>
                </c:pt>
                <c:pt idx="69">
                  <c:v>70255.630000000063</c:v>
                </c:pt>
                <c:pt idx="70">
                  <c:v>69814.310000000114</c:v>
                </c:pt>
                <c:pt idx="71">
                  <c:v>68614.960000000123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ED-4157-8AEA-D262F532A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Open Door FTEs: Forecast Tracking</a:t>
            </a:r>
            <a:br>
              <a:rPr lang="en-US">
                <a:latin typeface="+mn-lt"/>
              </a:rPr>
            </a:br>
            <a:r>
              <a:rPr lang="en-US">
                <a:latin typeface="+mn-lt"/>
              </a:rPr>
              <a:t>Includes lag adjustments</a:t>
            </a:r>
          </a:p>
        </c:rich>
      </c:tx>
      <c:layout>
        <c:manualLayout>
          <c:xMode val="edge"/>
          <c:yMode val="edge"/>
          <c:x val="0.36924055377312154"/>
          <c:y val="4.5851528384279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60510791481542"/>
          <c:y val="0.16085662872926909"/>
          <c:w val="0.83005674901846449"/>
          <c:h val="0.72100752749187336"/>
        </c:manualLayout>
      </c:layout>
      <c:lineChart>
        <c:grouping val="standard"/>
        <c:varyColors val="0"/>
        <c:ser>
          <c:idx val="2"/>
          <c:order val="0"/>
          <c:tx>
            <c:strRef>
              <c:f>'OD TRACKING'!$A$36</c:f>
              <c:strCache>
                <c:ptCount val="1"/>
                <c:pt idx="0">
                  <c:v>Feb 2024 FC</c:v>
                </c:pt>
              </c:strCache>
              <c:extLst xmlns:c15="http://schemas.microsoft.com/office/drawing/2012/chart"/>
            </c:strRef>
          </c:tx>
          <c:cat>
            <c:strRef>
              <c:f>'OD TRACKING'!$B$34:$CZ$34</c:f>
              <c:strCache>
                <c:ptCount val="103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0">
                  <c:v>7/18</c:v>
                </c:pt>
                <c:pt idx="11">
                  <c:v>8/18</c:v>
                </c:pt>
                <c:pt idx="13">
                  <c:v>9/18</c:v>
                </c:pt>
                <c:pt idx="14">
                  <c:v>10/18</c:v>
                </c:pt>
                <c:pt idx="15">
                  <c:v>11/18</c:v>
                </c:pt>
                <c:pt idx="16">
                  <c:v>12/18</c:v>
                </c:pt>
                <c:pt idx="17">
                  <c:v>1/19</c:v>
                </c:pt>
                <c:pt idx="18">
                  <c:v>2/19</c:v>
                </c:pt>
                <c:pt idx="19">
                  <c:v>3/19</c:v>
                </c:pt>
                <c:pt idx="20">
                  <c:v>4/19</c:v>
                </c:pt>
                <c:pt idx="21">
                  <c:v>5/19</c:v>
                </c:pt>
                <c:pt idx="22">
                  <c:v>6/19</c:v>
                </c:pt>
                <c:pt idx="23">
                  <c:v>7/19</c:v>
                </c:pt>
                <c:pt idx="24">
                  <c:v>8/19</c:v>
                </c:pt>
                <c:pt idx="26">
                  <c:v>9/19</c:v>
                </c:pt>
                <c:pt idx="27">
                  <c:v>10/19</c:v>
                </c:pt>
                <c:pt idx="28">
                  <c:v>11/19</c:v>
                </c:pt>
                <c:pt idx="29">
                  <c:v>12/19</c:v>
                </c:pt>
                <c:pt idx="30">
                  <c:v>1/20</c:v>
                </c:pt>
                <c:pt idx="31">
                  <c:v>2/20</c:v>
                </c:pt>
                <c:pt idx="32">
                  <c:v>3/20</c:v>
                </c:pt>
                <c:pt idx="33">
                  <c:v>4/20</c:v>
                </c:pt>
                <c:pt idx="34">
                  <c:v>5/20</c:v>
                </c:pt>
                <c:pt idx="35">
                  <c:v>6/20</c:v>
                </c:pt>
                <c:pt idx="36">
                  <c:v>7/20</c:v>
                </c:pt>
                <c:pt idx="37">
                  <c:v>8/20</c:v>
                </c:pt>
                <c:pt idx="39">
                  <c:v>9/20</c:v>
                </c:pt>
                <c:pt idx="40">
                  <c:v>10/20</c:v>
                </c:pt>
                <c:pt idx="41">
                  <c:v>11/20</c:v>
                </c:pt>
                <c:pt idx="42">
                  <c:v>12/20</c:v>
                </c:pt>
                <c:pt idx="43">
                  <c:v>1/21</c:v>
                </c:pt>
                <c:pt idx="44">
                  <c:v>2/21</c:v>
                </c:pt>
                <c:pt idx="45">
                  <c:v>3/21</c:v>
                </c:pt>
                <c:pt idx="46">
                  <c:v>4/21</c:v>
                </c:pt>
                <c:pt idx="47">
                  <c:v>5/21</c:v>
                </c:pt>
                <c:pt idx="48">
                  <c:v>6/21</c:v>
                </c:pt>
                <c:pt idx="49">
                  <c:v>7/21</c:v>
                </c:pt>
                <c:pt idx="50">
                  <c:v>8/21</c:v>
                </c:pt>
                <c:pt idx="52">
                  <c:v>9/21</c:v>
                </c:pt>
                <c:pt idx="53">
                  <c:v>10/21</c:v>
                </c:pt>
                <c:pt idx="54">
                  <c:v>11/21</c:v>
                </c:pt>
                <c:pt idx="55">
                  <c:v>12/21</c:v>
                </c:pt>
                <c:pt idx="56">
                  <c:v>1/22</c:v>
                </c:pt>
                <c:pt idx="57">
                  <c:v>2/22</c:v>
                </c:pt>
                <c:pt idx="58">
                  <c:v>3/22</c:v>
                </c:pt>
                <c:pt idx="59">
                  <c:v>4/22</c:v>
                </c:pt>
                <c:pt idx="60">
                  <c:v>5/22</c:v>
                </c:pt>
                <c:pt idx="61">
                  <c:v>6/22</c:v>
                </c:pt>
                <c:pt idx="62">
                  <c:v>7/22</c:v>
                </c:pt>
                <c:pt idx="63">
                  <c:v>8/22</c:v>
                </c:pt>
                <c:pt idx="65">
                  <c:v>9/22</c:v>
                </c:pt>
                <c:pt idx="66">
                  <c:v>10/22</c:v>
                </c:pt>
                <c:pt idx="67">
                  <c:v>11/22</c:v>
                </c:pt>
                <c:pt idx="68">
                  <c:v>12/22</c:v>
                </c:pt>
                <c:pt idx="69">
                  <c:v>1/23</c:v>
                </c:pt>
                <c:pt idx="70">
                  <c:v>2/23</c:v>
                </c:pt>
                <c:pt idx="71">
                  <c:v>3/23</c:v>
                </c:pt>
                <c:pt idx="72">
                  <c:v>4/23</c:v>
                </c:pt>
                <c:pt idx="73">
                  <c:v>5/23</c:v>
                </c:pt>
                <c:pt idx="74">
                  <c:v>6/23</c:v>
                </c:pt>
                <c:pt idx="75">
                  <c:v>7/23</c:v>
                </c:pt>
                <c:pt idx="76">
                  <c:v>8/23</c:v>
                </c:pt>
                <c:pt idx="78">
                  <c:v>9/23</c:v>
                </c:pt>
                <c:pt idx="79">
                  <c:v>10/23</c:v>
                </c:pt>
                <c:pt idx="80">
                  <c:v>11/23</c:v>
                </c:pt>
                <c:pt idx="81">
                  <c:v>12/23</c:v>
                </c:pt>
                <c:pt idx="82">
                  <c:v>1/24</c:v>
                </c:pt>
                <c:pt idx="83">
                  <c:v>2/24</c:v>
                </c:pt>
                <c:pt idx="84">
                  <c:v>3/24</c:v>
                </c:pt>
                <c:pt idx="85">
                  <c:v>4/24</c:v>
                </c:pt>
                <c:pt idx="86">
                  <c:v>5/24</c:v>
                </c:pt>
                <c:pt idx="87">
                  <c:v>6/24</c:v>
                </c:pt>
                <c:pt idx="88">
                  <c:v>7/24</c:v>
                </c:pt>
                <c:pt idx="89">
                  <c:v>8/24</c:v>
                </c:pt>
                <c:pt idx="91">
                  <c:v>9/24</c:v>
                </c:pt>
                <c:pt idx="92">
                  <c:v>10/24</c:v>
                </c:pt>
                <c:pt idx="93">
                  <c:v>11/24</c:v>
                </c:pt>
                <c:pt idx="94">
                  <c:v>12/24</c:v>
                </c:pt>
                <c:pt idx="95">
                  <c:v>1/25</c:v>
                </c:pt>
                <c:pt idx="96">
                  <c:v>2/25</c:v>
                </c:pt>
                <c:pt idx="97">
                  <c:v>3/25</c:v>
                </c:pt>
                <c:pt idx="98">
                  <c:v>4/25</c:v>
                </c:pt>
                <c:pt idx="99">
                  <c:v>5/25</c:v>
                </c:pt>
                <c:pt idx="100">
                  <c:v>6/25</c:v>
                </c:pt>
                <c:pt idx="101">
                  <c:v>7/25</c:v>
                </c:pt>
                <c:pt idx="102">
                  <c:v>8/25</c:v>
                </c:pt>
              </c:strCache>
            </c:strRef>
          </c:cat>
          <c:val>
            <c:numRef>
              <c:f>'OD TRACKING'!$B$36:$CZ$36</c:f>
              <c:numCache>
                <c:formatCode>#,##0</c:formatCode>
                <c:ptCount val="103"/>
                <c:pt idx="52">
                  <c:v>3676.2099999999991</c:v>
                </c:pt>
                <c:pt idx="53">
                  <c:v>4265.9400000000005</c:v>
                </c:pt>
                <c:pt idx="54">
                  <c:v>4576.1099999999997</c:v>
                </c:pt>
                <c:pt idx="55">
                  <c:v>4574.1299999999992</c:v>
                </c:pt>
                <c:pt idx="56">
                  <c:v>4315.7199999999993</c:v>
                </c:pt>
                <c:pt idx="57">
                  <c:v>4516.0300000000016</c:v>
                </c:pt>
                <c:pt idx="58">
                  <c:v>4748.4100000000008</c:v>
                </c:pt>
                <c:pt idx="59">
                  <c:v>5256.66</c:v>
                </c:pt>
                <c:pt idx="60">
                  <c:v>5159.4800000000014</c:v>
                </c:pt>
                <c:pt idx="61">
                  <c:v>5245</c:v>
                </c:pt>
                <c:pt idx="62">
                  <c:v>1738</c:v>
                </c:pt>
                <c:pt idx="63">
                  <c:v>1054</c:v>
                </c:pt>
                <c:pt idx="65">
                  <c:v>4028.9363359575464</c:v>
                </c:pt>
                <c:pt idx="66">
                  <c:v>4989.7249306746889</c:v>
                </c:pt>
                <c:pt idx="67">
                  <c:v>5559.6154003343181</c:v>
                </c:pt>
                <c:pt idx="68">
                  <c:v>5415.5389038487992</c:v>
                </c:pt>
                <c:pt idx="69">
                  <c:v>5331.6239670834266</c:v>
                </c:pt>
                <c:pt idx="70">
                  <c:v>5842.3439535539255</c:v>
                </c:pt>
                <c:pt idx="71">
                  <c:v>5969.5888899798128</c:v>
                </c:pt>
                <c:pt idx="72">
                  <c:v>6351.9039395345189</c:v>
                </c:pt>
                <c:pt idx="73">
                  <c:v>6285.229061656476</c:v>
                </c:pt>
                <c:pt idx="74">
                  <c:v>6186.4366439974629</c:v>
                </c:pt>
                <c:pt idx="75">
                  <c:v>2104.2996959028815</c:v>
                </c:pt>
                <c:pt idx="76">
                  <c:v>1315.5766720441975</c:v>
                </c:pt>
                <c:pt idx="78">
                  <c:v>5043.909342706922</c:v>
                </c:pt>
                <c:pt idx="79">
                  <c:v>5991.2597596918722</c:v>
                </c:pt>
                <c:pt idx="80">
                  <c:v>6571.9150495270551</c:v>
                </c:pt>
                <c:pt idx="81">
                  <c:v>6425.1312493812429</c:v>
                </c:pt>
                <c:pt idx="82">
                  <c:v>6111.9086401698569</c:v>
                </c:pt>
                <c:pt idx="83">
                  <c:v>6684.7436286553093</c:v>
                </c:pt>
                <c:pt idx="84">
                  <c:v>6830.3358404137716</c:v>
                </c:pt>
                <c:pt idx="85">
                  <c:v>7267.776380027196</c:v>
                </c:pt>
                <c:pt idx="86">
                  <c:v>7191.487741660485</c:v>
                </c:pt>
                <c:pt idx="87">
                  <c:v>7078.4505788786164</c:v>
                </c:pt>
                <c:pt idx="88">
                  <c:v>2407.7158237852886</c:v>
                </c:pt>
                <c:pt idx="89">
                  <c:v>1505.267893566142</c:v>
                </c:pt>
                <c:pt idx="91">
                  <c:v>5641.5612554355703</c:v>
                </c:pt>
                <c:pt idx="92">
                  <c:v>6701.1630532971412</c:v>
                </c:pt>
                <c:pt idx="93">
                  <c:v>7350.6200842079807</c:v>
                </c:pt>
                <c:pt idx="94">
                  <c:v>7186.4438979278766</c:v>
                </c:pt>
                <c:pt idx="95">
                  <c:v>6836.1075979687148</c:v>
                </c:pt>
                <c:pt idx="96">
                  <c:v>7476.8177014264938</c:v>
                </c:pt>
                <c:pt idx="97">
                  <c:v>7639.6611082251002</c:v>
                </c:pt>
                <c:pt idx="98">
                  <c:v>8128.9338988648115</c:v>
                </c:pt>
                <c:pt idx="99">
                  <c:v>8043.6058334304316</c:v>
                </c:pt>
                <c:pt idx="100">
                  <c:v>7917.1749175186251</c:v>
                </c:pt>
                <c:pt idx="101">
                  <c:v>2693.0056396050272</c:v>
                </c:pt>
                <c:pt idx="102">
                  <c:v>1683.6268161069718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CB29-495A-ACDE-294F8FF42BD0}"/>
            </c:ext>
          </c:extLst>
        </c:ser>
        <c:ser>
          <c:idx val="0"/>
          <c:order val="1"/>
          <c:tx>
            <c:strRef>
              <c:f>'OD TRACKING'!$H$1:$I$1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'OD TRACKING'!$B$34:$CZ$34</c:f>
              <c:strCache>
                <c:ptCount val="103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0">
                  <c:v>7/18</c:v>
                </c:pt>
                <c:pt idx="11">
                  <c:v>8/18</c:v>
                </c:pt>
                <c:pt idx="13">
                  <c:v>9/18</c:v>
                </c:pt>
                <c:pt idx="14">
                  <c:v>10/18</c:v>
                </c:pt>
                <c:pt idx="15">
                  <c:v>11/18</c:v>
                </c:pt>
                <c:pt idx="16">
                  <c:v>12/18</c:v>
                </c:pt>
                <c:pt idx="17">
                  <c:v>1/19</c:v>
                </c:pt>
                <c:pt idx="18">
                  <c:v>2/19</c:v>
                </c:pt>
                <c:pt idx="19">
                  <c:v>3/19</c:v>
                </c:pt>
                <c:pt idx="20">
                  <c:v>4/19</c:v>
                </c:pt>
                <c:pt idx="21">
                  <c:v>5/19</c:v>
                </c:pt>
                <c:pt idx="22">
                  <c:v>6/19</c:v>
                </c:pt>
                <c:pt idx="23">
                  <c:v>7/19</c:v>
                </c:pt>
                <c:pt idx="24">
                  <c:v>8/19</c:v>
                </c:pt>
                <c:pt idx="26">
                  <c:v>9/19</c:v>
                </c:pt>
                <c:pt idx="27">
                  <c:v>10/19</c:v>
                </c:pt>
                <c:pt idx="28">
                  <c:v>11/19</c:v>
                </c:pt>
                <c:pt idx="29">
                  <c:v>12/19</c:v>
                </c:pt>
                <c:pt idx="30">
                  <c:v>1/20</c:v>
                </c:pt>
                <c:pt idx="31">
                  <c:v>2/20</c:v>
                </c:pt>
                <c:pt idx="32">
                  <c:v>3/20</c:v>
                </c:pt>
                <c:pt idx="33">
                  <c:v>4/20</c:v>
                </c:pt>
                <c:pt idx="34">
                  <c:v>5/20</c:v>
                </c:pt>
                <c:pt idx="35">
                  <c:v>6/20</c:v>
                </c:pt>
                <c:pt idx="36">
                  <c:v>7/20</c:v>
                </c:pt>
                <c:pt idx="37">
                  <c:v>8/20</c:v>
                </c:pt>
                <c:pt idx="39">
                  <c:v>9/20</c:v>
                </c:pt>
                <c:pt idx="40">
                  <c:v>10/20</c:v>
                </c:pt>
                <c:pt idx="41">
                  <c:v>11/20</c:v>
                </c:pt>
                <c:pt idx="42">
                  <c:v>12/20</c:v>
                </c:pt>
                <c:pt idx="43">
                  <c:v>1/21</c:v>
                </c:pt>
                <c:pt idx="44">
                  <c:v>2/21</c:v>
                </c:pt>
                <c:pt idx="45">
                  <c:v>3/21</c:v>
                </c:pt>
                <c:pt idx="46">
                  <c:v>4/21</c:v>
                </c:pt>
                <c:pt idx="47">
                  <c:v>5/21</c:v>
                </c:pt>
                <c:pt idx="48">
                  <c:v>6/21</c:v>
                </c:pt>
                <c:pt idx="49">
                  <c:v>7/21</c:v>
                </c:pt>
                <c:pt idx="50">
                  <c:v>8/21</c:v>
                </c:pt>
                <c:pt idx="52">
                  <c:v>9/21</c:v>
                </c:pt>
                <c:pt idx="53">
                  <c:v>10/21</c:v>
                </c:pt>
                <c:pt idx="54">
                  <c:v>11/21</c:v>
                </c:pt>
                <c:pt idx="55">
                  <c:v>12/21</c:v>
                </c:pt>
                <c:pt idx="56">
                  <c:v>1/22</c:v>
                </c:pt>
                <c:pt idx="57">
                  <c:v>2/22</c:v>
                </c:pt>
                <c:pt idx="58">
                  <c:v>3/22</c:v>
                </c:pt>
                <c:pt idx="59">
                  <c:v>4/22</c:v>
                </c:pt>
                <c:pt idx="60">
                  <c:v>5/22</c:v>
                </c:pt>
                <c:pt idx="61">
                  <c:v>6/22</c:v>
                </c:pt>
                <c:pt idx="62">
                  <c:v>7/22</c:v>
                </c:pt>
                <c:pt idx="63">
                  <c:v>8/22</c:v>
                </c:pt>
                <c:pt idx="65">
                  <c:v>9/22</c:v>
                </c:pt>
                <c:pt idx="66">
                  <c:v>10/22</c:v>
                </c:pt>
                <c:pt idx="67">
                  <c:v>11/22</c:v>
                </c:pt>
                <c:pt idx="68">
                  <c:v>12/22</c:v>
                </c:pt>
                <c:pt idx="69">
                  <c:v>1/23</c:v>
                </c:pt>
                <c:pt idx="70">
                  <c:v>2/23</c:v>
                </c:pt>
                <c:pt idx="71">
                  <c:v>3/23</c:v>
                </c:pt>
                <c:pt idx="72">
                  <c:v>4/23</c:v>
                </c:pt>
                <c:pt idx="73">
                  <c:v>5/23</c:v>
                </c:pt>
                <c:pt idx="74">
                  <c:v>6/23</c:v>
                </c:pt>
                <c:pt idx="75">
                  <c:v>7/23</c:v>
                </c:pt>
                <c:pt idx="76">
                  <c:v>8/23</c:v>
                </c:pt>
                <c:pt idx="78">
                  <c:v>9/23</c:v>
                </c:pt>
                <c:pt idx="79">
                  <c:v>10/23</c:v>
                </c:pt>
                <c:pt idx="80">
                  <c:v>11/23</c:v>
                </c:pt>
                <c:pt idx="81">
                  <c:v>12/23</c:v>
                </c:pt>
                <c:pt idx="82">
                  <c:v>1/24</c:v>
                </c:pt>
                <c:pt idx="83">
                  <c:v>2/24</c:v>
                </c:pt>
                <c:pt idx="84">
                  <c:v>3/24</c:v>
                </c:pt>
                <c:pt idx="85">
                  <c:v>4/24</c:v>
                </c:pt>
                <c:pt idx="86">
                  <c:v>5/24</c:v>
                </c:pt>
                <c:pt idx="87">
                  <c:v>6/24</c:v>
                </c:pt>
                <c:pt idx="88">
                  <c:v>7/24</c:v>
                </c:pt>
                <c:pt idx="89">
                  <c:v>8/24</c:v>
                </c:pt>
                <c:pt idx="91">
                  <c:v>9/24</c:v>
                </c:pt>
                <c:pt idx="92">
                  <c:v>10/24</c:v>
                </c:pt>
                <c:pt idx="93">
                  <c:v>11/24</c:v>
                </c:pt>
                <c:pt idx="94">
                  <c:v>12/24</c:v>
                </c:pt>
                <c:pt idx="95">
                  <c:v>1/25</c:v>
                </c:pt>
                <c:pt idx="96">
                  <c:v>2/25</c:v>
                </c:pt>
                <c:pt idx="97">
                  <c:v>3/25</c:v>
                </c:pt>
                <c:pt idx="98">
                  <c:v>4/25</c:v>
                </c:pt>
                <c:pt idx="99">
                  <c:v>5/25</c:v>
                </c:pt>
                <c:pt idx="100">
                  <c:v>6/25</c:v>
                </c:pt>
                <c:pt idx="101">
                  <c:v>7/25</c:v>
                </c:pt>
                <c:pt idx="102">
                  <c:v>8/25</c:v>
                </c:pt>
              </c:strCache>
            </c:strRef>
          </c:cat>
          <c:val>
            <c:numRef>
              <c:f>'OD TRACKING'!$B$37:$CZ$37</c:f>
              <c:numCache>
                <c:formatCode>#,##0</c:formatCode>
                <c:ptCount val="103"/>
                <c:pt idx="0">
                  <c:v>3500.2800000000007</c:v>
                </c:pt>
                <c:pt idx="1">
                  <c:v>4117.1200000000008</c:v>
                </c:pt>
                <c:pt idx="2">
                  <c:v>4544.5300000000007</c:v>
                </c:pt>
                <c:pt idx="3">
                  <c:v>4436.33</c:v>
                </c:pt>
                <c:pt idx="4">
                  <c:v>4121.47</c:v>
                </c:pt>
                <c:pt idx="5">
                  <c:v>4762.9399999999996</c:v>
                </c:pt>
                <c:pt idx="6">
                  <c:v>4718.7200000000012</c:v>
                </c:pt>
                <c:pt idx="7">
                  <c:v>4976.8599999999997</c:v>
                </c:pt>
                <c:pt idx="8">
                  <c:v>4852.4100000000008</c:v>
                </c:pt>
                <c:pt idx="9">
                  <c:v>4718.72</c:v>
                </c:pt>
                <c:pt idx="10">
                  <c:v>1891.68</c:v>
                </c:pt>
                <c:pt idx="11">
                  <c:v>1172.54</c:v>
                </c:pt>
                <c:pt idx="13">
                  <c:v>3816.7599999999998</c:v>
                </c:pt>
                <c:pt idx="14">
                  <c:v>4956.380000000001</c:v>
                </c:pt>
                <c:pt idx="15">
                  <c:v>5342.0100000000011</c:v>
                </c:pt>
                <c:pt idx="16">
                  <c:v>5197.2800000000016</c:v>
                </c:pt>
                <c:pt idx="17">
                  <c:v>5078.720000000003</c:v>
                </c:pt>
                <c:pt idx="18">
                  <c:v>5554.7200000000012</c:v>
                </c:pt>
                <c:pt idx="19">
                  <c:v>5315.2900000000009</c:v>
                </c:pt>
                <c:pt idx="20">
                  <c:v>5713.920000000001</c:v>
                </c:pt>
                <c:pt idx="21">
                  <c:v>5824.8500000000013</c:v>
                </c:pt>
                <c:pt idx="22">
                  <c:v>5560.4899999999989</c:v>
                </c:pt>
                <c:pt idx="23">
                  <c:v>1813.431880827598</c:v>
                </c:pt>
                <c:pt idx="24">
                  <c:v>1105.6000000000001</c:v>
                </c:pt>
                <c:pt idx="26" formatCode="_(* #,##0_);_(* \(#,##0\);_(* &quot;-&quot;??_);_(@_)">
                  <c:v>4306.5200000000004</c:v>
                </c:pt>
                <c:pt idx="27" formatCode="_(* #,##0_);_(* \(#,##0\);_(* &quot;-&quot;??_);_(@_)">
                  <c:v>5423.7800000000007</c:v>
                </c:pt>
                <c:pt idx="28" formatCode="_(* #,##0_);_(* \(#,##0\);_(* &quot;-&quot;??_);_(@_)">
                  <c:v>5785.9800000000014</c:v>
                </c:pt>
                <c:pt idx="29" formatCode="_(* #,##0_);_(* \(#,##0\);_(* &quot;-&quot;??_);_(@_)">
                  <c:v>5562.7500000000018</c:v>
                </c:pt>
                <c:pt idx="30" formatCode="_(* #,##0_);_(* \(#,##0\);_(* &quot;-&quot;??_);_(@_)">
                  <c:v>5469.17</c:v>
                </c:pt>
                <c:pt idx="31" formatCode="_(* #,##0_);_(* \(#,##0\);_(* &quot;-&quot;??_);_(@_)">
                  <c:v>5769.73</c:v>
                </c:pt>
                <c:pt idx="32" formatCode="_(* #,##0_);_(* \(#,##0\);_(* &quot;-&quot;??_);_(@_)">
                  <c:v>5864.7800000000007</c:v>
                </c:pt>
                <c:pt idx="33" formatCode="_(* #,##0_);_(* \(#,##0\);_(* &quot;-&quot;??_);_(@_)">
                  <c:v>6248.66</c:v>
                </c:pt>
                <c:pt idx="34" formatCode="_(* #,##0_);_(* \(#,##0\);_(* &quot;-&quot;??_);_(@_)">
                  <c:v>6386.1900000000005</c:v>
                </c:pt>
                <c:pt idx="35" formatCode="_(* #,##0_);_(* \(#,##0\);_(* &quot;-&quot;??_);_(@_)">
                  <c:v>6093.68</c:v>
                </c:pt>
                <c:pt idx="36" formatCode="_(* #,##0_);_(* \(#,##0\);_(* &quot;-&quot;??_);_(@_)">
                  <c:v>1565.5799999999997</c:v>
                </c:pt>
                <c:pt idx="37" formatCode="_(* #,##0_);_(* \(#,##0\);_(* &quot;-&quot;??_);_(@_)">
                  <c:v>856.74</c:v>
                </c:pt>
                <c:pt idx="39" formatCode="_(* #,##0_);_(* \(#,##0\);_(* &quot;-&quot;??_);_(@_)">
                  <c:v>4676.4400000000023</c:v>
                </c:pt>
                <c:pt idx="40" formatCode="_(* #,##0_);_(* \(#,##0\);_(* &quot;-&quot;??_);_(@_)">
                  <c:v>4591.95</c:v>
                </c:pt>
                <c:pt idx="41" formatCode="_(* #,##0_);_(* \(#,##0\);_(* &quot;-&quot;??_);_(@_)">
                  <c:v>4740.0399999999991</c:v>
                </c:pt>
                <c:pt idx="42" formatCode="_(* #,##0_);_(* \(#,##0\);_(* &quot;-&quot;??_);_(@_)">
                  <c:v>4698.3200000000006</c:v>
                </c:pt>
                <c:pt idx="43" formatCode="_(* #,##0_);_(* \(#,##0\);_(* &quot;-&quot;??_);_(@_)">
                  <c:v>4872.7</c:v>
                </c:pt>
                <c:pt idx="44" formatCode="_(* #,##0_);_(* \(#,##0\);_(* &quot;-&quot;??_);_(@_)">
                  <c:v>4944.2199999999993</c:v>
                </c:pt>
                <c:pt idx="45" formatCode="_(* #,##0_);_(* \(#,##0\);_(* &quot;-&quot;??_);_(@_)">
                  <c:v>4961.6800000000012</c:v>
                </c:pt>
                <c:pt idx="46" formatCode="_(* #,##0_);_(* \(#,##0\);_(* &quot;-&quot;??_);_(@_)">
                  <c:v>5231.5</c:v>
                </c:pt>
                <c:pt idx="47" formatCode="_(* #,##0_);_(* \(#,##0\);_(* &quot;-&quot;??_);_(@_)">
                  <c:v>5076.6799999999994</c:v>
                </c:pt>
                <c:pt idx="48" formatCode="_(* #,##0_);_(* \(#,##0\);_(* &quot;-&quot;??_);_(@_)">
                  <c:v>4882.99</c:v>
                </c:pt>
                <c:pt idx="49" formatCode="_(* #,##0_);_(* \(#,##0\);_(* &quot;-&quot;??_);_(@_)">
                  <c:v>1547.6699999999996</c:v>
                </c:pt>
                <c:pt idx="50" formatCode="_(* #,##0_);_(* \(#,##0\);_(* &quot;-&quot;??_);_(@_)">
                  <c:v>971.0100000000001</c:v>
                </c:pt>
                <c:pt idx="52">
                  <c:v>3676.2099999999991</c:v>
                </c:pt>
                <c:pt idx="53">
                  <c:v>4265.9400000000005</c:v>
                </c:pt>
                <c:pt idx="54">
                  <c:v>4576.1099999999997</c:v>
                </c:pt>
                <c:pt idx="55">
                  <c:v>4574.1299999999992</c:v>
                </c:pt>
                <c:pt idx="56">
                  <c:v>4315.7199999999993</c:v>
                </c:pt>
                <c:pt idx="57">
                  <c:v>4516.0300000000016</c:v>
                </c:pt>
                <c:pt idx="58">
                  <c:v>4748.4100000000008</c:v>
                </c:pt>
                <c:pt idx="59">
                  <c:v>5256.66</c:v>
                </c:pt>
                <c:pt idx="60">
                  <c:v>5159.4800000000014</c:v>
                </c:pt>
                <c:pt idx="61">
                  <c:v>5245</c:v>
                </c:pt>
                <c:pt idx="62">
                  <c:v>1738</c:v>
                </c:pt>
                <c:pt idx="63">
                  <c:v>1054</c:v>
                </c:pt>
                <c:pt idx="65">
                  <c:v>4018.8399999999988</c:v>
                </c:pt>
                <c:pt idx="66">
                  <c:v>4989.1500000000005</c:v>
                </c:pt>
                <c:pt idx="67">
                  <c:v>5556.6000000000022</c:v>
                </c:pt>
                <c:pt idx="68">
                  <c:v>5470.21</c:v>
                </c:pt>
                <c:pt idx="69">
                  <c:v>5325.4299999999985</c:v>
                </c:pt>
                <c:pt idx="70">
                  <c:v>5842.52</c:v>
                </c:pt>
                <c:pt idx="71">
                  <c:v>5966.8499999999967</c:v>
                </c:pt>
                <c:pt idx="72">
                  <c:v>6334.7399999999989</c:v>
                </c:pt>
                <c:pt idx="73">
                  <c:v>6271.33</c:v>
                </c:pt>
                <c:pt idx="74">
                  <c:v>6179.2000000000007</c:v>
                </c:pt>
                <c:pt idx="75">
                  <c:v>2099.9</c:v>
                </c:pt>
                <c:pt idx="76">
                  <c:v>1254.2300000000002</c:v>
                </c:pt>
                <c:pt idx="78">
                  <c:v>5085.2283451351968</c:v>
                </c:pt>
                <c:pt idx="79">
                  <c:v>6016.5054789520827</c:v>
                </c:pt>
                <c:pt idx="80">
                  <c:v>6629.4035444118135</c:v>
                </c:pt>
                <c:pt idx="81">
                  <c:v>7012.89257099722</c:v>
                </c:pt>
                <c:pt idx="82">
                  <c:v>6187.6340103641096</c:v>
                </c:pt>
                <c:pt idx="83">
                  <c:v>6795.1379783503498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29-495A-ACDE-294F8FF42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19104"/>
        <c:axId val="233124992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'OD TRACKING'!$A$35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'OD TRACKING'!$B$34:$CZ$34</c15:sqref>
                        </c15:formulaRef>
                      </c:ext>
                    </c:extLst>
                    <c:strCache>
                      <c:ptCount val="103"/>
                      <c:pt idx="0">
                        <c:v>9/17</c:v>
                      </c:pt>
                      <c:pt idx="1">
                        <c:v>10/17</c:v>
                      </c:pt>
                      <c:pt idx="2">
                        <c:v>11/17</c:v>
                      </c:pt>
                      <c:pt idx="3">
                        <c:v>12/17</c:v>
                      </c:pt>
                      <c:pt idx="4">
                        <c:v>1/18</c:v>
                      </c:pt>
                      <c:pt idx="5">
                        <c:v>2/18</c:v>
                      </c:pt>
                      <c:pt idx="6">
                        <c:v>3/18</c:v>
                      </c:pt>
                      <c:pt idx="7">
                        <c:v>4/18</c:v>
                      </c:pt>
                      <c:pt idx="8">
                        <c:v>5/18</c:v>
                      </c:pt>
                      <c:pt idx="9">
                        <c:v>6/18</c:v>
                      </c:pt>
                      <c:pt idx="10">
                        <c:v>7/18</c:v>
                      </c:pt>
                      <c:pt idx="11">
                        <c:v>8/18</c:v>
                      </c:pt>
                      <c:pt idx="13">
                        <c:v>9/18</c:v>
                      </c:pt>
                      <c:pt idx="14">
                        <c:v>10/18</c:v>
                      </c:pt>
                      <c:pt idx="15">
                        <c:v>11/18</c:v>
                      </c:pt>
                      <c:pt idx="16">
                        <c:v>12/18</c:v>
                      </c:pt>
                      <c:pt idx="17">
                        <c:v>1/19</c:v>
                      </c:pt>
                      <c:pt idx="18">
                        <c:v>2/19</c:v>
                      </c:pt>
                      <c:pt idx="19">
                        <c:v>3/19</c:v>
                      </c:pt>
                      <c:pt idx="20">
                        <c:v>4/19</c:v>
                      </c:pt>
                      <c:pt idx="21">
                        <c:v>5/19</c:v>
                      </c:pt>
                      <c:pt idx="22">
                        <c:v>6/19</c:v>
                      </c:pt>
                      <c:pt idx="23">
                        <c:v>7/19</c:v>
                      </c:pt>
                      <c:pt idx="24">
                        <c:v>8/19</c:v>
                      </c:pt>
                      <c:pt idx="26">
                        <c:v>9/19</c:v>
                      </c:pt>
                      <c:pt idx="27">
                        <c:v>10/19</c:v>
                      </c:pt>
                      <c:pt idx="28">
                        <c:v>11/19</c:v>
                      </c:pt>
                      <c:pt idx="29">
                        <c:v>12/19</c:v>
                      </c:pt>
                      <c:pt idx="30">
                        <c:v>1/20</c:v>
                      </c:pt>
                      <c:pt idx="31">
                        <c:v>2/20</c:v>
                      </c:pt>
                      <c:pt idx="32">
                        <c:v>3/20</c:v>
                      </c:pt>
                      <c:pt idx="33">
                        <c:v>4/20</c:v>
                      </c:pt>
                      <c:pt idx="34">
                        <c:v>5/20</c:v>
                      </c:pt>
                      <c:pt idx="35">
                        <c:v>6/20</c:v>
                      </c:pt>
                      <c:pt idx="36">
                        <c:v>7/20</c:v>
                      </c:pt>
                      <c:pt idx="37">
                        <c:v>8/20</c:v>
                      </c:pt>
                      <c:pt idx="39">
                        <c:v>9/20</c:v>
                      </c:pt>
                      <c:pt idx="40">
                        <c:v>10/20</c:v>
                      </c:pt>
                      <c:pt idx="41">
                        <c:v>11/20</c:v>
                      </c:pt>
                      <c:pt idx="42">
                        <c:v>12/20</c:v>
                      </c:pt>
                      <c:pt idx="43">
                        <c:v>1/21</c:v>
                      </c:pt>
                      <c:pt idx="44">
                        <c:v>2/21</c:v>
                      </c:pt>
                      <c:pt idx="45">
                        <c:v>3/21</c:v>
                      </c:pt>
                      <c:pt idx="46">
                        <c:v>4/21</c:v>
                      </c:pt>
                      <c:pt idx="47">
                        <c:v>5/21</c:v>
                      </c:pt>
                      <c:pt idx="48">
                        <c:v>6/21</c:v>
                      </c:pt>
                      <c:pt idx="49">
                        <c:v>7/21</c:v>
                      </c:pt>
                      <c:pt idx="50">
                        <c:v>8/21</c:v>
                      </c:pt>
                      <c:pt idx="52">
                        <c:v>9/21</c:v>
                      </c:pt>
                      <c:pt idx="53">
                        <c:v>10/21</c:v>
                      </c:pt>
                      <c:pt idx="54">
                        <c:v>11/21</c:v>
                      </c:pt>
                      <c:pt idx="55">
                        <c:v>12/21</c:v>
                      </c:pt>
                      <c:pt idx="56">
                        <c:v>1/22</c:v>
                      </c:pt>
                      <c:pt idx="57">
                        <c:v>2/22</c:v>
                      </c:pt>
                      <c:pt idx="58">
                        <c:v>3/22</c:v>
                      </c:pt>
                      <c:pt idx="59">
                        <c:v>4/22</c:v>
                      </c:pt>
                      <c:pt idx="60">
                        <c:v>5/22</c:v>
                      </c:pt>
                      <c:pt idx="61">
                        <c:v>6/22</c:v>
                      </c:pt>
                      <c:pt idx="62">
                        <c:v>7/22</c:v>
                      </c:pt>
                      <c:pt idx="63">
                        <c:v>8/22</c:v>
                      </c:pt>
                      <c:pt idx="65">
                        <c:v>9/22</c:v>
                      </c:pt>
                      <c:pt idx="66">
                        <c:v>10/22</c:v>
                      </c:pt>
                      <c:pt idx="67">
                        <c:v>11/22</c:v>
                      </c:pt>
                      <c:pt idx="68">
                        <c:v>12/22</c:v>
                      </c:pt>
                      <c:pt idx="69">
                        <c:v>1/23</c:v>
                      </c:pt>
                      <c:pt idx="70">
                        <c:v>2/23</c:v>
                      </c:pt>
                      <c:pt idx="71">
                        <c:v>3/23</c:v>
                      </c:pt>
                      <c:pt idx="72">
                        <c:v>4/23</c:v>
                      </c:pt>
                      <c:pt idx="73">
                        <c:v>5/23</c:v>
                      </c:pt>
                      <c:pt idx="74">
                        <c:v>6/23</c:v>
                      </c:pt>
                      <c:pt idx="75">
                        <c:v>7/23</c:v>
                      </c:pt>
                      <c:pt idx="76">
                        <c:v>8/23</c:v>
                      </c:pt>
                      <c:pt idx="78">
                        <c:v>9/23</c:v>
                      </c:pt>
                      <c:pt idx="79">
                        <c:v>10/23</c:v>
                      </c:pt>
                      <c:pt idx="80">
                        <c:v>11/23</c:v>
                      </c:pt>
                      <c:pt idx="81">
                        <c:v>12/23</c:v>
                      </c:pt>
                      <c:pt idx="82">
                        <c:v>1/24</c:v>
                      </c:pt>
                      <c:pt idx="83">
                        <c:v>2/24</c:v>
                      </c:pt>
                      <c:pt idx="84">
                        <c:v>3/24</c:v>
                      </c:pt>
                      <c:pt idx="85">
                        <c:v>4/24</c:v>
                      </c:pt>
                      <c:pt idx="86">
                        <c:v>5/24</c:v>
                      </c:pt>
                      <c:pt idx="87">
                        <c:v>6/24</c:v>
                      </c:pt>
                      <c:pt idx="88">
                        <c:v>7/24</c:v>
                      </c:pt>
                      <c:pt idx="89">
                        <c:v>8/24</c:v>
                      </c:pt>
                      <c:pt idx="91">
                        <c:v>9/24</c:v>
                      </c:pt>
                      <c:pt idx="92">
                        <c:v>10/24</c:v>
                      </c:pt>
                      <c:pt idx="93">
                        <c:v>11/24</c:v>
                      </c:pt>
                      <c:pt idx="94">
                        <c:v>12/24</c:v>
                      </c:pt>
                      <c:pt idx="95">
                        <c:v>1/25</c:v>
                      </c:pt>
                      <c:pt idx="96">
                        <c:v>2/25</c:v>
                      </c:pt>
                      <c:pt idx="97">
                        <c:v>3/25</c:v>
                      </c:pt>
                      <c:pt idx="98">
                        <c:v>4/25</c:v>
                      </c:pt>
                      <c:pt idx="99">
                        <c:v>5/25</c:v>
                      </c:pt>
                      <c:pt idx="100">
                        <c:v>6/25</c:v>
                      </c:pt>
                      <c:pt idx="101">
                        <c:v>7/25</c:v>
                      </c:pt>
                      <c:pt idx="102">
                        <c:v>8/25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'OD TRACKING'!$B$35:$BZ$35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7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2E5-4588-8A5B-88E50DB1C971}"/>
                  </c:ext>
                </c:extLst>
              </c15:ser>
            </c15:filteredLineSeries>
          </c:ext>
        </c:extLst>
      </c:lineChart>
      <c:catAx>
        <c:axId val="2331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312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312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>
                    <a:latin typeface="+mn-lt"/>
                  </a:rPr>
                  <a:t>Full-time Equivalents (FTE)</a:t>
                </a:r>
              </a:p>
            </c:rich>
          </c:tx>
          <c:layout>
            <c:manualLayout>
              <c:xMode val="edge"/>
              <c:yMode val="edge"/>
              <c:x val="1.9662934832924722E-2"/>
              <c:y val="0.3275109170305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3119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baseline="0">
                <a:latin typeface="+mn-lt"/>
              </a:rPr>
              <a:t>K-12 </a:t>
            </a:r>
            <a:r>
              <a:rPr lang="en-US">
                <a:latin typeface="+mn-lt"/>
              </a:rPr>
              <a:t>FTEs: Forecast Tracking</a:t>
            </a:r>
            <a:br>
              <a:rPr lang="en-US">
                <a:latin typeface="+mn-lt"/>
              </a:rPr>
            </a:br>
            <a:r>
              <a:rPr lang="en-US">
                <a:latin typeface="+mn-lt"/>
              </a:rPr>
              <a:t>*Includes Charters.</a:t>
            </a:r>
            <a:r>
              <a:rPr lang="en-US" baseline="0">
                <a:latin typeface="+mn-lt"/>
              </a:rPr>
              <a:t> Excludes Running Start</a:t>
            </a:r>
            <a:endParaRPr lang="en-US">
              <a:latin typeface="+mn-lt"/>
            </a:endParaRPr>
          </a:p>
        </c:rich>
      </c:tx>
      <c:layout>
        <c:manualLayout>
          <c:xMode val="edge"/>
          <c:yMode val="edge"/>
          <c:x val="0.36742408890072042"/>
          <c:y val="1.945381265510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15998868577022E-2"/>
          <c:y val="0.15536230104564466"/>
          <c:w val="0.90415468879683547"/>
          <c:h val="0.72832709400047146"/>
        </c:manualLayout>
      </c:layout>
      <c:lineChart>
        <c:grouping val="standard"/>
        <c:varyColors val="0"/>
        <c:ser>
          <c:idx val="2"/>
          <c:order val="1"/>
          <c:tx>
            <c:strRef>
              <c:f>'ALL K12 &amp; RS TRACKING'!$A$94</c:f>
              <c:strCache>
                <c:ptCount val="1"/>
                <c:pt idx="0">
                  <c:v>Feb 2024 FC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'ALL K12 &amp; RS TRACKING'!$B$92:$CJ$92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&amp; RS TRACKING'!$B$94:$CJ$94</c:f>
              <c:numCache>
                <c:formatCode>_(* #,##0_);_(* \(#,##0\);_(* "-"??_);_(@_)</c:formatCode>
                <c:ptCount val="87"/>
                <c:pt idx="44" formatCode="#,##0">
                  <c:v>1026344.8300000001</c:v>
                </c:pt>
                <c:pt idx="45" formatCode="#,##0">
                  <c:v>1040282.23</c:v>
                </c:pt>
                <c:pt idx="46" formatCode="#,##0">
                  <c:v>1040290.72</c:v>
                </c:pt>
                <c:pt idx="47" formatCode="#,##0">
                  <c:v>1038593.9800000002</c:v>
                </c:pt>
                <c:pt idx="48" formatCode="#,##0">
                  <c:v>1036601.4900000001</c:v>
                </c:pt>
                <c:pt idx="49" formatCode="#,##0">
                  <c:v>1035678.81</c:v>
                </c:pt>
                <c:pt idx="50" formatCode="#,##0">
                  <c:v>1034655.8400000001</c:v>
                </c:pt>
                <c:pt idx="51" formatCode="#,##0">
                  <c:v>1032923.73</c:v>
                </c:pt>
                <c:pt idx="52" formatCode="#,##0">
                  <c:v>1032365.6099999999</c:v>
                </c:pt>
                <c:pt idx="53" formatCode="#,##0">
                  <c:v>1029057.2699999999</c:v>
                </c:pt>
                <c:pt idx="55" formatCode="#,##0">
                  <c:v>1030976.8</c:v>
                </c:pt>
                <c:pt idx="56" formatCode="#,##0">
                  <c:v>1042908.2200000002</c:v>
                </c:pt>
                <c:pt idx="57" formatCode="#,##0">
                  <c:v>1044065.7300000002</c:v>
                </c:pt>
                <c:pt idx="58" formatCode="#,##0">
                  <c:v>1043370.2000000001</c:v>
                </c:pt>
                <c:pt idx="59" formatCode="#,##0">
                  <c:v>1041946.3100000003</c:v>
                </c:pt>
                <c:pt idx="60" formatCode="#,##0">
                  <c:v>1041757.8700000001</c:v>
                </c:pt>
                <c:pt idx="61" formatCode="#,##0">
                  <c:v>1041575.8699999999</c:v>
                </c:pt>
                <c:pt idx="62" formatCode="#,##0">
                  <c:v>1039666.0800000001</c:v>
                </c:pt>
                <c:pt idx="63" formatCode="#,##0">
                  <c:v>1038144.2213000001</c:v>
                </c:pt>
                <c:pt idx="64" formatCode="#,##0">
                  <c:v>1034894.3848999999</c:v>
                </c:pt>
                <c:pt idx="66" formatCode="#,##0">
                  <c:v>1025952.52</c:v>
                </c:pt>
                <c:pt idx="67" formatCode="#,##0">
                  <c:v>1036723</c:v>
                </c:pt>
                <c:pt idx="68" formatCode="#,##0">
                  <c:v>1037669</c:v>
                </c:pt>
                <c:pt idx="69" formatCode="#,##0">
                  <c:v>1036462</c:v>
                </c:pt>
                <c:pt idx="70" formatCode="#,##0">
                  <c:v>1034739</c:v>
                </c:pt>
                <c:pt idx="71" formatCode="#,##0">
                  <c:v>1033531.8825984455</c:v>
                </c:pt>
                <c:pt idx="72" formatCode="#,##0">
                  <c:v>1033312.4968626779</c:v>
                </c:pt>
                <c:pt idx="73" formatCode="#,##0">
                  <c:v>1031428.1799056277</c:v>
                </c:pt>
                <c:pt idx="74" formatCode="#,##0">
                  <c:v>1029900.8295400181</c:v>
                </c:pt>
                <c:pt idx="75" formatCode="#,##0">
                  <c:v>1026651.4600765995</c:v>
                </c:pt>
                <c:pt idx="77" formatCode="#,##0">
                  <c:v>1022396.6761232091</c:v>
                </c:pt>
                <c:pt idx="78" formatCode="#,##0">
                  <c:v>1033119.7498545414</c:v>
                </c:pt>
                <c:pt idx="79" formatCode="#,##0">
                  <c:v>1034046.6081085254</c:v>
                </c:pt>
                <c:pt idx="80" formatCode="#,##0">
                  <c:v>1032819.4205070249</c:v>
                </c:pt>
                <c:pt idx="81" formatCode="#,##0">
                  <c:v>1031087.545947723</c:v>
                </c:pt>
                <c:pt idx="82" formatCode="#,##0">
                  <c:v>1029829.6526497094</c:v>
                </c:pt>
                <c:pt idx="83" formatCode="#,##0">
                  <c:v>1029577.0038494655</c:v>
                </c:pt>
                <c:pt idx="84" formatCode="#,##0">
                  <c:v>1027663.130732059</c:v>
                </c:pt>
                <c:pt idx="85" formatCode="#,##0">
                  <c:v>1026120.8838870061</c:v>
                </c:pt>
                <c:pt idx="86" formatCode="#,##0">
                  <c:v>1022865.816619091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0A2-4957-B0E6-A37FE188CAF4}"/>
            </c:ext>
          </c:extLst>
        </c:ser>
        <c:ser>
          <c:idx val="0"/>
          <c:order val="2"/>
          <c:tx>
            <c:strRef>
              <c:f>'ALL K12 &amp; RS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'ALL K12 &amp; RS TRACKING'!$B$92:$CJ$92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&amp; RS TRACKING'!$B$95:$CJ$95</c:f>
              <c:numCache>
                <c:formatCode>_(* #,##0_);_(* \(#,##0\);_(* "-"??_);_(@_)</c:formatCode>
                <c:ptCount val="87"/>
                <c:pt idx="0">
                  <c:v>1062188.0900000001</c:v>
                </c:pt>
                <c:pt idx="1">
                  <c:v>1069572.1800000002</c:v>
                </c:pt>
                <c:pt idx="2">
                  <c:v>1069206.8700000001</c:v>
                </c:pt>
                <c:pt idx="3">
                  <c:v>1067791.5100000002</c:v>
                </c:pt>
                <c:pt idx="4">
                  <c:v>1065044.9100000001</c:v>
                </c:pt>
                <c:pt idx="5">
                  <c:v>1064391.6500000001</c:v>
                </c:pt>
                <c:pt idx="6">
                  <c:v>1063184.3400000001</c:v>
                </c:pt>
                <c:pt idx="7">
                  <c:v>1060857.25</c:v>
                </c:pt>
                <c:pt idx="8">
                  <c:v>1059603.7000000002</c:v>
                </c:pt>
                <c:pt idx="9">
                  <c:v>1055686.8799999999</c:v>
                </c:pt>
                <c:pt idx="11">
                  <c:v>1061447.23</c:v>
                </c:pt>
                <c:pt idx="12">
                  <c:v>1069547.8899999999</c:v>
                </c:pt>
                <c:pt idx="13">
                  <c:v>1069525.29</c:v>
                </c:pt>
                <c:pt idx="14">
                  <c:v>1068161.8</c:v>
                </c:pt>
                <c:pt idx="15">
                  <c:v>1065397.2800000003</c:v>
                </c:pt>
                <c:pt idx="16">
                  <c:v>1065387.99</c:v>
                </c:pt>
                <c:pt idx="17">
                  <c:v>1064534.54</c:v>
                </c:pt>
                <c:pt idx="18">
                  <c:v>1062987.7999999998</c:v>
                </c:pt>
                <c:pt idx="19">
                  <c:v>1062020.0499999998</c:v>
                </c:pt>
                <c:pt idx="20">
                  <c:v>1058198.28</c:v>
                </c:pt>
                <c:pt idx="22">
                  <c:v>1068260.1060000001</c:v>
                </c:pt>
                <c:pt idx="23">
                  <c:v>1077280.9340000004</c:v>
                </c:pt>
                <c:pt idx="24">
                  <c:v>1076818.2460000003</c:v>
                </c:pt>
                <c:pt idx="25">
                  <c:v>1075433.554</c:v>
                </c:pt>
                <c:pt idx="26">
                  <c:v>1073201.014</c:v>
                </c:pt>
                <c:pt idx="27">
                  <c:v>1072872.8060000003</c:v>
                </c:pt>
                <c:pt idx="28">
                  <c:v>1071847.3500000001</c:v>
                </c:pt>
                <c:pt idx="29">
                  <c:v>1071401.2700000003</c:v>
                </c:pt>
                <c:pt idx="30">
                  <c:v>1070406.8999999999</c:v>
                </c:pt>
                <c:pt idx="31">
                  <c:v>1066678.8799999999</c:v>
                </c:pt>
                <c:pt idx="33">
                  <c:v>1041842.4179999999</c:v>
                </c:pt>
                <c:pt idx="34">
                  <c:v>1038872.355</c:v>
                </c:pt>
                <c:pt idx="35">
                  <c:v>1036634.0279999999</c:v>
                </c:pt>
                <c:pt idx="36">
                  <c:v>1033922.5349999998</c:v>
                </c:pt>
                <c:pt idx="37">
                  <c:v>1031568.054</c:v>
                </c:pt>
                <c:pt idx="38">
                  <c:v>1030192.0240000001</c:v>
                </c:pt>
                <c:pt idx="39">
                  <c:v>1030407.1339999998</c:v>
                </c:pt>
                <c:pt idx="40">
                  <c:v>1029507.037</c:v>
                </c:pt>
                <c:pt idx="41">
                  <c:v>1029054.4239999999</c:v>
                </c:pt>
                <c:pt idx="42">
                  <c:v>1026311.72</c:v>
                </c:pt>
                <c:pt idx="44" formatCode="#,##0">
                  <c:v>1026344.8300000001</c:v>
                </c:pt>
                <c:pt idx="45" formatCode="#,##0">
                  <c:v>1040282.23</c:v>
                </c:pt>
                <c:pt idx="46" formatCode="#,##0">
                  <c:v>1040290.72</c:v>
                </c:pt>
                <c:pt idx="47" formatCode="#,##0">
                  <c:v>1038593.9800000002</c:v>
                </c:pt>
                <c:pt idx="48" formatCode="#,##0">
                  <c:v>1036601.4900000001</c:v>
                </c:pt>
                <c:pt idx="49" formatCode="#,##0">
                  <c:v>1035678.81</c:v>
                </c:pt>
                <c:pt idx="50" formatCode="#,##0">
                  <c:v>1034655.8400000001</c:v>
                </c:pt>
                <c:pt idx="51" formatCode="#,##0">
                  <c:v>1032923.73</c:v>
                </c:pt>
                <c:pt idx="52" formatCode="#,##0">
                  <c:v>1032365.6099999999</c:v>
                </c:pt>
                <c:pt idx="53" formatCode="#,##0">
                  <c:v>1029057.2699999999</c:v>
                </c:pt>
                <c:pt idx="55" formatCode="#,##0">
                  <c:v>1030993.8400000001</c:v>
                </c:pt>
                <c:pt idx="56" formatCode="#,##0">
                  <c:v>1042951.1100000001</c:v>
                </c:pt>
                <c:pt idx="57" formatCode="#,##0">
                  <c:v>1044070.9500000002</c:v>
                </c:pt>
                <c:pt idx="58" formatCode="#,##0">
                  <c:v>1043353.6799999998</c:v>
                </c:pt>
                <c:pt idx="59" formatCode="#,##0">
                  <c:v>1041944.3900000001</c:v>
                </c:pt>
                <c:pt idx="60" formatCode="#,##0">
                  <c:v>1041778.6599999999</c:v>
                </c:pt>
                <c:pt idx="61" formatCode="#,##0">
                  <c:v>1041608.5000000001</c:v>
                </c:pt>
                <c:pt idx="62" formatCode="#,##0">
                  <c:v>1039708.6500000001</c:v>
                </c:pt>
                <c:pt idx="63" formatCode="#,##0">
                  <c:v>1038245.5713000001</c:v>
                </c:pt>
                <c:pt idx="64" formatCode="#,##0">
                  <c:v>1034981.4849</c:v>
                </c:pt>
                <c:pt idx="66" formatCode="#,##0">
                  <c:v>1025822.9800000001</c:v>
                </c:pt>
                <c:pt idx="67" formatCode="#,##0">
                  <c:v>1036688.7500000001</c:v>
                </c:pt>
                <c:pt idx="68" formatCode="#,##0">
                  <c:v>1037601.7500999998</c:v>
                </c:pt>
                <c:pt idx="69" formatCode="#,##0">
                  <c:v>1036429.6</c:v>
                </c:pt>
                <c:pt idx="70" formatCode="#,##0">
                  <c:v>1034593.3600000002</c:v>
                </c:pt>
                <c:pt idx="71" formatCode="#,##0">
                  <c:v>1034616.2400000002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A2-4957-B0E6-A37FE188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'ALL K12 &amp; RS TRACKING'!$A$93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'ALL K12 &amp; RS TRACKING'!$B$92:$CJ$92</c15:sqref>
                        </c15:formulaRef>
                      </c:ext>
                    </c:extLst>
                    <c:strCache>
                      <c:ptCount val="87"/>
                      <c:pt idx="0">
                        <c:v>9/17</c:v>
                      </c:pt>
                      <c:pt idx="1">
                        <c:v>10/17</c:v>
                      </c:pt>
                      <c:pt idx="2">
                        <c:v>11/17</c:v>
                      </c:pt>
                      <c:pt idx="3">
                        <c:v>12/17</c:v>
                      </c:pt>
                      <c:pt idx="4">
                        <c:v>1/18</c:v>
                      </c:pt>
                      <c:pt idx="5">
                        <c:v>2/18</c:v>
                      </c:pt>
                      <c:pt idx="6">
                        <c:v>3/18</c:v>
                      </c:pt>
                      <c:pt idx="7">
                        <c:v>4/18</c:v>
                      </c:pt>
                      <c:pt idx="8">
                        <c:v>5/18</c:v>
                      </c:pt>
                      <c:pt idx="9">
                        <c:v>6/18</c:v>
                      </c:pt>
                      <c:pt idx="11">
                        <c:v>9/18</c:v>
                      </c:pt>
                      <c:pt idx="12">
                        <c:v>10/18</c:v>
                      </c:pt>
                      <c:pt idx="13">
                        <c:v>11/18</c:v>
                      </c:pt>
                      <c:pt idx="14">
                        <c:v>12/18</c:v>
                      </c:pt>
                      <c:pt idx="15">
                        <c:v>1/19</c:v>
                      </c:pt>
                      <c:pt idx="16">
                        <c:v>2/19</c:v>
                      </c:pt>
                      <c:pt idx="17">
                        <c:v>3/19</c:v>
                      </c:pt>
                      <c:pt idx="18">
                        <c:v>4/19</c:v>
                      </c:pt>
                      <c:pt idx="19">
                        <c:v>5/19</c:v>
                      </c:pt>
                      <c:pt idx="20">
                        <c:v>6/19</c:v>
                      </c:pt>
                      <c:pt idx="22">
                        <c:v>9/19</c:v>
                      </c:pt>
                      <c:pt idx="23">
                        <c:v>10/19</c:v>
                      </c:pt>
                      <c:pt idx="24">
                        <c:v>11/19</c:v>
                      </c:pt>
                      <c:pt idx="25">
                        <c:v>12/19</c:v>
                      </c:pt>
                      <c:pt idx="26">
                        <c:v>1/20</c:v>
                      </c:pt>
                      <c:pt idx="27">
                        <c:v>2/20</c:v>
                      </c:pt>
                      <c:pt idx="28">
                        <c:v>3/20</c:v>
                      </c:pt>
                      <c:pt idx="29">
                        <c:v>4/20</c:v>
                      </c:pt>
                      <c:pt idx="30">
                        <c:v>5/20</c:v>
                      </c:pt>
                      <c:pt idx="31">
                        <c:v>6/20</c:v>
                      </c:pt>
                      <c:pt idx="33">
                        <c:v>9/20</c:v>
                      </c:pt>
                      <c:pt idx="34">
                        <c:v>10/20</c:v>
                      </c:pt>
                      <c:pt idx="35">
                        <c:v>11/20</c:v>
                      </c:pt>
                      <c:pt idx="36">
                        <c:v>12/20</c:v>
                      </c:pt>
                      <c:pt idx="37">
                        <c:v>1/21</c:v>
                      </c:pt>
                      <c:pt idx="38">
                        <c:v>2/21</c:v>
                      </c:pt>
                      <c:pt idx="39">
                        <c:v>3/21</c:v>
                      </c:pt>
                      <c:pt idx="40">
                        <c:v>4/21</c:v>
                      </c:pt>
                      <c:pt idx="41">
                        <c:v>5/21</c:v>
                      </c:pt>
                      <c:pt idx="42">
                        <c:v>6/21</c:v>
                      </c:pt>
                      <c:pt idx="44">
                        <c:v>9/21</c:v>
                      </c:pt>
                      <c:pt idx="45">
                        <c:v>10/21</c:v>
                      </c:pt>
                      <c:pt idx="46">
                        <c:v>11/21</c:v>
                      </c:pt>
                      <c:pt idx="47">
                        <c:v>12/21</c:v>
                      </c:pt>
                      <c:pt idx="48">
                        <c:v>1/22</c:v>
                      </c:pt>
                      <c:pt idx="49">
                        <c:v>2/22</c:v>
                      </c:pt>
                      <c:pt idx="50">
                        <c:v>3/22</c:v>
                      </c:pt>
                      <c:pt idx="51">
                        <c:v>4/22</c:v>
                      </c:pt>
                      <c:pt idx="52">
                        <c:v>5/22</c:v>
                      </c:pt>
                      <c:pt idx="53">
                        <c:v>6/22</c:v>
                      </c:pt>
                      <c:pt idx="55">
                        <c:v>9/22</c:v>
                      </c:pt>
                      <c:pt idx="56">
                        <c:v>10/22</c:v>
                      </c:pt>
                      <c:pt idx="57">
                        <c:v>11/22</c:v>
                      </c:pt>
                      <c:pt idx="58">
                        <c:v>12/22</c:v>
                      </c:pt>
                      <c:pt idx="59">
                        <c:v>1/23</c:v>
                      </c:pt>
                      <c:pt idx="60">
                        <c:v>2/23</c:v>
                      </c:pt>
                      <c:pt idx="61">
                        <c:v>3/23</c:v>
                      </c:pt>
                      <c:pt idx="62">
                        <c:v>4/23</c:v>
                      </c:pt>
                      <c:pt idx="63">
                        <c:v>5/23</c:v>
                      </c:pt>
                      <c:pt idx="64">
                        <c:v>6/23</c:v>
                      </c:pt>
                      <c:pt idx="66">
                        <c:v>9/23</c:v>
                      </c:pt>
                      <c:pt idx="67">
                        <c:v>10/23</c:v>
                      </c:pt>
                      <c:pt idx="68">
                        <c:v>11/23</c:v>
                      </c:pt>
                      <c:pt idx="69">
                        <c:v>12/23</c:v>
                      </c:pt>
                      <c:pt idx="70">
                        <c:v>1/24</c:v>
                      </c:pt>
                      <c:pt idx="71">
                        <c:v>2/24</c:v>
                      </c:pt>
                      <c:pt idx="72">
                        <c:v>3/24</c:v>
                      </c:pt>
                      <c:pt idx="73">
                        <c:v>4/24</c:v>
                      </c:pt>
                      <c:pt idx="74">
                        <c:v>5/24</c:v>
                      </c:pt>
                      <c:pt idx="75">
                        <c:v>6/24</c:v>
                      </c:pt>
                      <c:pt idx="77">
                        <c:v>9/24</c:v>
                      </c:pt>
                      <c:pt idx="78">
                        <c:v>10/24</c:v>
                      </c:pt>
                      <c:pt idx="79">
                        <c:v>11/24</c:v>
                      </c:pt>
                      <c:pt idx="80">
                        <c:v>12/24</c:v>
                      </c:pt>
                      <c:pt idx="81">
                        <c:v>1/25</c:v>
                      </c:pt>
                      <c:pt idx="82">
                        <c:v>2/25</c:v>
                      </c:pt>
                      <c:pt idx="83">
                        <c:v>3/25</c:v>
                      </c:pt>
                      <c:pt idx="84">
                        <c:v>4/25</c:v>
                      </c:pt>
                      <c:pt idx="85">
                        <c:v>5/25</c:v>
                      </c:pt>
                      <c:pt idx="86">
                        <c:v>6/25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'ALL K12 &amp; RS TRACKING'!$B$93:$AR$93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4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A69-4ED7-9C50-60B246AEFCF7}"/>
                  </c:ext>
                </c:extLst>
              </c15:ser>
            </c15:filteredLineSeries>
          </c:ext>
        </c:extLst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>
                    <a:latin typeface="+mn-lt"/>
                  </a:rPr>
                  <a:t>Full-time Equivalents (FTE)</a:t>
                </a:r>
              </a:p>
            </c:rich>
          </c:tx>
          <c:layout>
            <c:manualLayout>
              <c:xMode val="edge"/>
              <c:yMode val="edge"/>
              <c:x val="1.9662934832924722E-2"/>
              <c:y val="0.3275109170305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616906946713279"/>
          <c:y val="0.67123182255157909"/>
          <c:w val="0.12234109960092913"/>
          <c:h val="9.7418287444287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500">
                <a:latin typeface="+mn-lt"/>
              </a:rPr>
              <a:t>Total K12 FTEs: Forecast Tracking</a:t>
            </a:r>
            <a:br>
              <a:rPr lang="en-US" sz="1500">
                <a:latin typeface="+mn-lt"/>
              </a:rPr>
            </a:br>
            <a:r>
              <a:rPr lang="en-US" sz="1500">
                <a:latin typeface="+mn-lt"/>
              </a:rPr>
              <a:t>*Includes Charters and</a:t>
            </a:r>
            <a:r>
              <a:rPr lang="en-US" sz="1500" baseline="0">
                <a:latin typeface="+mn-lt"/>
              </a:rPr>
              <a:t> Running Start FTEs</a:t>
            </a:r>
            <a:endParaRPr lang="en-US" sz="1500">
              <a:latin typeface="+mn-lt"/>
            </a:endParaRPr>
          </a:p>
        </c:rich>
      </c:tx>
      <c:layout>
        <c:manualLayout>
          <c:xMode val="edge"/>
          <c:yMode val="edge"/>
          <c:x val="0.36790858438401353"/>
          <c:y val="3.4151358812658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44839025511848E-2"/>
          <c:y val="0.16763807346073012"/>
          <c:w val="0.89532696015880375"/>
          <c:h val="0.74001217148636322"/>
        </c:manualLayout>
      </c:layout>
      <c:lineChart>
        <c:grouping val="standard"/>
        <c:varyColors val="0"/>
        <c:ser>
          <c:idx val="2"/>
          <c:order val="0"/>
          <c:tx>
            <c:strRef>
              <c:f>'ALL K12 &amp; RS TRACKING'!$A$108</c:f>
              <c:strCache>
                <c:ptCount val="1"/>
                <c:pt idx="0">
                  <c:v>Feb 2024 FC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'ALL K12 &amp; RS TRACKING'!$B$106:$CJ$106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&amp; RS TRACKING'!$B$108:$CJ$108</c:f>
              <c:numCache>
                <c:formatCode>#,##0</c:formatCode>
                <c:ptCount val="87"/>
                <c:pt idx="44">
                  <c:v>1026344.8300000001</c:v>
                </c:pt>
                <c:pt idx="45">
                  <c:v>1063404.419</c:v>
                </c:pt>
                <c:pt idx="46">
                  <c:v>1063165.1369999999</c:v>
                </c:pt>
                <c:pt idx="47">
                  <c:v>1061050.0140000002</c:v>
                </c:pt>
                <c:pt idx="48">
                  <c:v>1058001.4870000002</c:v>
                </c:pt>
                <c:pt idx="49">
                  <c:v>1057433.18</c:v>
                </c:pt>
                <c:pt idx="50">
                  <c:v>1055969.8230000001</c:v>
                </c:pt>
                <c:pt idx="51">
                  <c:v>1053054.24</c:v>
                </c:pt>
                <c:pt idx="52">
                  <c:v>1052467.031</c:v>
                </c:pt>
                <c:pt idx="53">
                  <c:v>1048726.3599999999</c:v>
                </c:pt>
                <c:pt idx="55">
                  <c:v>1030976.8</c:v>
                </c:pt>
                <c:pt idx="56">
                  <c:v>1065603.0825931788</c:v>
                </c:pt>
                <c:pt idx="57">
                  <c:v>1066575.1777792866</c:v>
                </c:pt>
                <c:pt idx="58">
                  <c:v>1065479.229039913</c:v>
                </c:pt>
                <c:pt idx="59">
                  <c:v>1063594.2864620234</c:v>
                </c:pt>
                <c:pt idx="60">
                  <c:v>1063655.1437550676</c:v>
                </c:pt>
                <c:pt idx="61">
                  <c:v>1063013.2169372258</c:v>
                </c:pt>
                <c:pt idx="62">
                  <c:v>1060160.1616882272</c:v>
                </c:pt>
                <c:pt idx="63">
                  <c:v>1058720.6598053591</c:v>
                </c:pt>
                <c:pt idx="64">
                  <c:v>1054899.6930403516</c:v>
                </c:pt>
                <c:pt idx="66">
                  <c:v>1025952.52</c:v>
                </c:pt>
                <c:pt idx="67">
                  <c:v>1062636.8089802314</c:v>
                </c:pt>
                <c:pt idx="68">
                  <c:v>1063333.8270260871</c:v>
                </c:pt>
                <c:pt idx="69">
                  <c:v>1062100.6353689875</c:v>
                </c:pt>
                <c:pt idx="70">
                  <c:v>1060284.4719321823</c:v>
                </c:pt>
                <c:pt idx="71">
                  <c:v>1059378.9648762851</c:v>
                </c:pt>
                <c:pt idx="72">
                  <c:v>1058614.4989225036</c:v>
                </c:pt>
                <c:pt idx="73">
                  <c:v>1055604.0275592548</c:v>
                </c:pt>
                <c:pt idx="74">
                  <c:v>1054184.3875851976</c:v>
                </c:pt>
                <c:pt idx="75">
                  <c:v>1050263.9767159238</c:v>
                </c:pt>
                <c:pt idx="77">
                  <c:v>1022396.6761232091</c:v>
                </c:pt>
                <c:pt idx="78">
                  <c:v>1060367.6368441645</c:v>
                </c:pt>
                <c:pt idx="79">
                  <c:v>1061032.6952155395</c:v>
                </c:pt>
                <c:pt idx="80">
                  <c:v>1059777.9675749319</c:v>
                </c:pt>
                <c:pt idx="81">
                  <c:v>1057948.1333988262</c:v>
                </c:pt>
                <c:pt idx="82">
                  <c:v>1057007.3777558613</c:v>
                </c:pt>
                <c:pt idx="83">
                  <c:v>1056181.5872691888</c:v>
                </c:pt>
                <c:pt idx="84">
                  <c:v>1053083.583790384</c:v>
                </c:pt>
                <c:pt idx="85">
                  <c:v>1051654.5924138294</c:v>
                </c:pt>
                <c:pt idx="86">
                  <c:v>1047693.9376189688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292E-49FF-A7ED-807F1E3652D8}"/>
            </c:ext>
          </c:extLst>
        </c:ser>
        <c:ser>
          <c:idx val="0"/>
          <c:order val="1"/>
          <c:tx>
            <c:strRef>
              <c:f>'ALL K12 &amp; RS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'ALL K12 &amp; RS TRACKING'!$B$106:$CJ$106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&amp; RS TRACKING'!$B$109:$CJ$109</c:f>
              <c:numCache>
                <c:formatCode>#,##0</c:formatCode>
                <c:ptCount val="87"/>
                <c:pt idx="0">
                  <c:v>1062188.0900000001</c:v>
                </c:pt>
                <c:pt idx="1">
                  <c:v>1093284.8400000001</c:v>
                </c:pt>
                <c:pt idx="2">
                  <c:v>1092672.1730000002</c:v>
                </c:pt>
                <c:pt idx="3">
                  <c:v>1090862.8800000004</c:v>
                </c:pt>
                <c:pt idx="4">
                  <c:v>1087896.7330000002</c:v>
                </c:pt>
                <c:pt idx="5">
                  <c:v>1087161.9200000002</c:v>
                </c:pt>
                <c:pt idx="6">
                  <c:v>1085475.209</c:v>
                </c:pt>
                <c:pt idx="7">
                  <c:v>1082572.588</c:v>
                </c:pt>
                <c:pt idx="8">
                  <c:v>1081153.0930000001</c:v>
                </c:pt>
                <c:pt idx="9">
                  <c:v>1076618.9029999999</c:v>
                </c:pt>
                <c:pt idx="11">
                  <c:v>1061447.23</c:v>
                </c:pt>
                <c:pt idx="12">
                  <c:v>1095065.2163</c:v>
                </c:pt>
                <c:pt idx="13">
                  <c:v>1094655.9632999999</c:v>
                </c:pt>
                <c:pt idx="14">
                  <c:v>1092830.1333000001</c:v>
                </c:pt>
                <c:pt idx="15">
                  <c:v>1089905.5033000002</c:v>
                </c:pt>
                <c:pt idx="16">
                  <c:v>1089815.6233000001</c:v>
                </c:pt>
                <c:pt idx="17">
                  <c:v>1088411.0833000001</c:v>
                </c:pt>
                <c:pt idx="18">
                  <c:v>1086056.9032999999</c:v>
                </c:pt>
                <c:pt idx="19">
                  <c:v>1084910.1032999998</c:v>
                </c:pt>
                <c:pt idx="20">
                  <c:v>1080414.0633</c:v>
                </c:pt>
                <c:pt idx="22">
                  <c:v>1068260.1060000001</c:v>
                </c:pt>
                <c:pt idx="23">
                  <c:v>1103755.7540000004</c:v>
                </c:pt>
                <c:pt idx="24">
                  <c:v>1102978.2660000003</c:v>
                </c:pt>
                <c:pt idx="25">
                  <c:v>1101168.804</c:v>
                </c:pt>
                <c:pt idx="26">
                  <c:v>1098499.9139999999</c:v>
                </c:pt>
                <c:pt idx="27">
                  <c:v>1098298.1940000004</c:v>
                </c:pt>
                <c:pt idx="28">
                  <c:v>1096596.5900000001</c:v>
                </c:pt>
                <c:pt idx="29">
                  <c:v>1096061.7200000002</c:v>
                </c:pt>
                <c:pt idx="30">
                  <c:v>1094875.5499999998</c:v>
                </c:pt>
                <c:pt idx="31">
                  <c:v>1090477.72</c:v>
                </c:pt>
                <c:pt idx="33">
                  <c:v>1041842.4179999999</c:v>
                </c:pt>
                <c:pt idx="34">
                  <c:v>1066622.7878999999</c:v>
                </c:pt>
                <c:pt idx="35">
                  <c:v>1064082.8399999999</c:v>
                </c:pt>
                <c:pt idx="36">
                  <c:v>1060911.5049999999</c:v>
                </c:pt>
                <c:pt idx="37">
                  <c:v>1057556.4539999999</c:v>
                </c:pt>
                <c:pt idx="38">
                  <c:v>1056363.28</c:v>
                </c:pt>
                <c:pt idx="39">
                  <c:v>1056048.4919999999</c:v>
                </c:pt>
                <c:pt idx="40">
                  <c:v>1053394.0427000001</c:v>
                </c:pt>
                <c:pt idx="41">
                  <c:v>1053059.5199999998</c:v>
                </c:pt>
                <c:pt idx="42">
                  <c:v>1049669.1509</c:v>
                </c:pt>
                <c:pt idx="44">
                  <c:v>1026344.8300000001</c:v>
                </c:pt>
                <c:pt idx="45">
                  <c:v>1063404.419</c:v>
                </c:pt>
                <c:pt idx="46">
                  <c:v>1063165.1369999999</c:v>
                </c:pt>
                <c:pt idx="47">
                  <c:v>1061050.0140000002</c:v>
                </c:pt>
                <c:pt idx="48">
                  <c:v>1058001.4870000002</c:v>
                </c:pt>
                <c:pt idx="49">
                  <c:v>1057433.18</c:v>
                </c:pt>
                <c:pt idx="50">
                  <c:v>1055969.8230000001</c:v>
                </c:pt>
                <c:pt idx="51">
                  <c:v>1053054.24</c:v>
                </c:pt>
                <c:pt idx="52">
                  <c:v>1052467.031</c:v>
                </c:pt>
                <c:pt idx="53">
                  <c:v>1048726.3599999999</c:v>
                </c:pt>
                <c:pt idx="55">
                  <c:v>1030993.8400000001</c:v>
                </c:pt>
                <c:pt idx="56">
                  <c:v>1065636.9600000002</c:v>
                </c:pt>
                <c:pt idx="57">
                  <c:v>1066577.2700000003</c:v>
                </c:pt>
                <c:pt idx="58">
                  <c:v>1065457.9699999997</c:v>
                </c:pt>
                <c:pt idx="59">
                  <c:v>1063583.6100000001</c:v>
                </c:pt>
                <c:pt idx="60">
                  <c:v>1063673.3699999999</c:v>
                </c:pt>
                <c:pt idx="61">
                  <c:v>1063041.4800000002</c:v>
                </c:pt>
                <c:pt idx="62">
                  <c:v>1060187.6800000002</c:v>
                </c:pt>
                <c:pt idx="63">
                  <c:v>1058815.8413</c:v>
                </c:pt>
                <c:pt idx="64">
                  <c:v>1054983.3249000001</c:v>
                </c:pt>
                <c:pt idx="66">
                  <c:v>1025822.9800000001</c:v>
                </c:pt>
                <c:pt idx="67">
                  <c:v>1062647.5624204797</c:v>
                </c:pt>
                <c:pt idx="68">
                  <c:v>1063246.7175546791</c:v>
                </c:pt>
                <c:pt idx="69">
                  <c:v>1062039.1881791169</c:v>
                </c:pt>
                <c:pt idx="70">
                  <c:v>1060209.2698456161</c:v>
                </c:pt>
                <c:pt idx="71">
                  <c:v>1060168.1055444258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E-49FF-A7ED-807F1E365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55360"/>
        <c:axId val="231056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'ALL K12 &amp; RS TRACKING'!$A$107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'ALL K12 &amp; RS TRACKING'!$B$106:$CJ$106</c15:sqref>
                        </c15:formulaRef>
                      </c:ext>
                    </c:extLst>
                    <c:strCache>
                      <c:ptCount val="87"/>
                      <c:pt idx="0">
                        <c:v>9/17</c:v>
                      </c:pt>
                      <c:pt idx="1">
                        <c:v>10/17</c:v>
                      </c:pt>
                      <c:pt idx="2">
                        <c:v>11/17</c:v>
                      </c:pt>
                      <c:pt idx="3">
                        <c:v>12/17</c:v>
                      </c:pt>
                      <c:pt idx="4">
                        <c:v>1/18</c:v>
                      </c:pt>
                      <c:pt idx="5">
                        <c:v>2/18</c:v>
                      </c:pt>
                      <c:pt idx="6">
                        <c:v>3/18</c:v>
                      </c:pt>
                      <c:pt idx="7">
                        <c:v>4/18</c:v>
                      </c:pt>
                      <c:pt idx="8">
                        <c:v>5/18</c:v>
                      </c:pt>
                      <c:pt idx="9">
                        <c:v>6/18</c:v>
                      </c:pt>
                      <c:pt idx="11">
                        <c:v>9/18</c:v>
                      </c:pt>
                      <c:pt idx="12">
                        <c:v>10/18</c:v>
                      </c:pt>
                      <c:pt idx="13">
                        <c:v>11/18</c:v>
                      </c:pt>
                      <c:pt idx="14">
                        <c:v>12/18</c:v>
                      </c:pt>
                      <c:pt idx="15">
                        <c:v>1/19</c:v>
                      </c:pt>
                      <c:pt idx="16">
                        <c:v>2/19</c:v>
                      </c:pt>
                      <c:pt idx="17">
                        <c:v>3/19</c:v>
                      </c:pt>
                      <c:pt idx="18">
                        <c:v>4/19</c:v>
                      </c:pt>
                      <c:pt idx="19">
                        <c:v>5/19</c:v>
                      </c:pt>
                      <c:pt idx="20">
                        <c:v>6/19</c:v>
                      </c:pt>
                      <c:pt idx="22">
                        <c:v>9/19</c:v>
                      </c:pt>
                      <c:pt idx="23">
                        <c:v>10/19</c:v>
                      </c:pt>
                      <c:pt idx="24">
                        <c:v>11/19</c:v>
                      </c:pt>
                      <c:pt idx="25">
                        <c:v>12/19</c:v>
                      </c:pt>
                      <c:pt idx="26">
                        <c:v>1/20</c:v>
                      </c:pt>
                      <c:pt idx="27">
                        <c:v>2/20</c:v>
                      </c:pt>
                      <c:pt idx="28">
                        <c:v>3/20</c:v>
                      </c:pt>
                      <c:pt idx="29">
                        <c:v>4/20</c:v>
                      </c:pt>
                      <c:pt idx="30">
                        <c:v>5/20</c:v>
                      </c:pt>
                      <c:pt idx="31">
                        <c:v>6/20</c:v>
                      </c:pt>
                      <c:pt idx="33">
                        <c:v>9/20</c:v>
                      </c:pt>
                      <c:pt idx="34">
                        <c:v>10/20</c:v>
                      </c:pt>
                      <c:pt idx="35">
                        <c:v>11/20</c:v>
                      </c:pt>
                      <c:pt idx="36">
                        <c:v>12/20</c:v>
                      </c:pt>
                      <c:pt idx="37">
                        <c:v>1/21</c:v>
                      </c:pt>
                      <c:pt idx="38">
                        <c:v>2/21</c:v>
                      </c:pt>
                      <c:pt idx="39">
                        <c:v>3/21</c:v>
                      </c:pt>
                      <c:pt idx="40">
                        <c:v>4/21</c:v>
                      </c:pt>
                      <c:pt idx="41">
                        <c:v>5/21</c:v>
                      </c:pt>
                      <c:pt idx="42">
                        <c:v>6/21</c:v>
                      </c:pt>
                      <c:pt idx="44">
                        <c:v>9/21</c:v>
                      </c:pt>
                      <c:pt idx="45">
                        <c:v>10/21</c:v>
                      </c:pt>
                      <c:pt idx="46">
                        <c:v>11/21</c:v>
                      </c:pt>
                      <c:pt idx="47">
                        <c:v>12/21</c:v>
                      </c:pt>
                      <c:pt idx="48">
                        <c:v>1/22</c:v>
                      </c:pt>
                      <c:pt idx="49">
                        <c:v>2/22</c:v>
                      </c:pt>
                      <c:pt idx="50">
                        <c:v>3/22</c:v>
                      </c:pt>
                      <c:pt idx="51">
                        <c:v>4/22</c:v>
                      </c:pt>
                      <c:pt idx="52">
                        <c:v>5/22</c:v>
                      </c:pt>
                      <c:pt idx="53">
                        <c:v>6/22</c:v>
                      </c:pt>
                      <c:pt idx="55">
                        <c:v>9/22</c:v>
                      </c:pt>
                      <c:pt idx="56">
                        <c:v>10/22</c:v>
                      </c:pt>
                      <c:pt idx="57">
                        <c:v>11/22</c:v>
                      </c:pt>
                      <c:pt idx="58">
                        <c:v>12/22</c:v>
                      </c:pt>
                      <c:pt idx="59">
                        <c:v>1/23</c:v>
                      </c:pt>
                      <c:pt idx="60">
                        <c:v>2/23</c:v>
                      </c:pt>
                      <c:pt idx="61">
                        <c:v>3/23</c:v>
                      </c:pt>
                      <c:pt idx="62">
                        <c:v>4/23</c:v>
                      </c:pt>
                      <c:pt idx="63">
                        <c:v>5/23</c:v>
                      </c:pt>
                      <c:pt idx="64">
                        <c:v>6/23</c:v>
                      </c:pt>
                      <c:pt idx="66">
                        <c:v>9/23</c:v>
                      </c:pt>
                      <c:pt idx="67">
                        <c:v>10/23</c:v>
                      </c:pt>
                      <c:pt idx="68">
                        <c:v>11/23</c:v>
                      </c:pt>
                      <c:pt idx="69">
                        <c:v>12/23</c:v>
                      </c:pt>
                      <c:pt idx="70">
                        <c:v>1/24</c:v>
                      </c:pt>
                      <c:pt idx="71">
                        <c:v>2/24</c:v>
                      </c:pt>
                      <c:pt idx="72">
                        <c:v>3/24</c:v>
                      </c:pt>
                      <c:pt idx="73">
                        <c:v>4/24</c:v>
                      </c:pt>
                      <c:pt idx="74">
                        <c:v>5/24</c:v>
                      </c:pt>
                      <c:pt idx="75">
                        <c:v>6/24</c:v>
                      </c:pt>
                      <c:pt idx="77">
                        <c:v>9/24</c:v>
                      </c:pt>
                      <c:pt idx="78">
                        <c:v>10/24</c:v>
                      </c:pt>
                      <c:pt idx="79">
                        <c:v>11/24</c:v>
                      </c:pt>
                      <c:pt idx="80">
                        <c:v>12/24</c:v>
                      </c:pt>
                      <c:pt idx="81">
                        <c:v>1/25</c:v>
                      </c:pt>
                      <c:pt idx="82">
                        <c:v>2/25</c:v>
                      </c:pt>
                      <c:pt idx="83">
                        <c:v>3/25</c:v>
                      </c:pt>
                      <c:pt idx="84">
                        <c:v>4/25</c:v>
                      </c:pt>
                      <c:pt idx="85">
                        <c:v>5/25</c:v>
                      </c:pt>
                      <c:pt idx="86">
                        <c:v>6/25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'ALL K12 &amp; RS TRACKING'!$B$107:$AR$107</c15:sqref>
                        </c15:formulaRef>
                      </c:ext>
                    </c:extLst>
                    <c:numCache>
                      <c:formatCode>@</c:formatCode>
                      <c:ptCount val="4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7E5-4E89-9859-B3D6A0021746}"/>
                  </c:ext>
                </c:extLst>
              </c15:ser>
            </c15:filteredLineSeries>
          </c:ext>
        </c:extLst>
      </c:lineChart>
      <c:catAx>
        <c:axId val="23105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105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056896"/>
        <c:scaling>
          <c:orientation val="minMax"/>
          <c:min val="970000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>
                    <a:latin typeface="+mn-lt"/>
                  </a:rPr>
                  <a:t>Full-time Equivalents (FTE)</a:t>
                </a:r>
              </a:p>
            </c:rich>
          </c:tx>
          <c:layout>
            <c:manualLayout>
              <c:xMode val="edge"/>
              <c:yMode val="edge"/>
              <c:x val="2.1008432095303876E-2"/>
              <c:y val="0.338843317047190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105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64695142360412"/>
          <c:y val="0.67765811882210381"/>
          <c:w val="0.12234109960092913"/>
          <c:h val="9.2223904280892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500">
                <a:latin typeface="+mn-lt"/>
              </a:rPr>
              <a:t>K-12 + RS FTEs: Forecast Tracking</a:t>
            </a:r>
            <a:br>
              <a:rPr lang="en-US" sz="1500">
                <a:latin typeface="+mn-lt"/>
              </a:rPr>
            </a:br>
            <a:r>
              <a:rPr lang="en-US" sz="1500">
                <a:latin typeface="+mn-lt"/>
              </a:rPr>
              <a:t>Excludes Charters</a:t>
            </a:r>
          </a:p>
        </c:rich>
      </c:tx>
      <c:layout>
        <c:manualLayout>
          <c:xMode val="edge"/>
          <c:yMode val="edge"/>
          <c:x val="0.41631923615879718"/>
          <c:y val="2.399193120739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9834462487346E-2"/>
          <c:y val="9.7559635674075065E-2"/>
          <c:w val="0.8992788500996024"/>
          <c:h val="0.8061266825893102"/>
        </c:manualLayout>
      </c:layout>
      <c:lineChart>
        <c:grouping val="standard"/>
        <c:varyColors val="0"/>
        <c:ser>
          <c:idx val="2"/>
          <c:order val="0"/>
          <c:tx>
            <c:strRef>
              <c:f>'K12 &amp; RS TRACKING'!$A$112</c:f>
              <c:strCache>
                <c:ptCount val="1"/>
                <c:pt idx="0">
                  <c:v>Feb 2024 FC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'K12 &amp; RS TRACKING'!$B$110:$CJ$110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&amp; RS TRACKING'!$B$112:$CJ$112</c:f>
              <c:numCache>
                <c:formatCode>#,##0</c:formatCode>
                <c:ptCount val="87"/>
                <c:pt idx="44">
                  <c:v>1021661.4800000001</c:v>
                </c:pt>
                <c:pt idx="45">
                  <c:v>1058787.6189999999</c:v>
                </c:pt>
                <c:pt idx="46">
                  <c:v>1058591.3769999999</c:v>
                </c:pt>
                <c:pt idx="47">
                  <c:v>1056518.2540000002</c:v>
                </c:pt>
                <c:pt idx="48">
                  <c:v>1053508.0070000002</c:v>
                </c:pt>
                <c:pt idx="49">
                  <c:v>1052967.99</c:v>
                </c:pt>
                <c:pt idx="50">
                  <c:v>1051515.7930000001</c:v>
                </c:pt>
                <c:pt idx="51">
                  <c:v>1048631.49</c:v>
                </c:pt>
                <c:pt idx="52">
                  <c:v>1048074.8109999999</c:v>
                </c:pt>
                <c:pt idx="53">
                  <c:v>1044382.2099999998</c:v>
                </c:pt>
                <c:pt idx="55">
                  <c:v>1026200.0800000001</c:v>
                </c:pt>
                <c:pt idx="56">
                  <c:v>1060814.252593179</c:v>
                </c:pt>
                <c:pt idx="57">
                  <c:v>1061786.2977792865</c:v>
                </c:pt>
                <c:pt idx="58">
                  <c:v>1060709.0390399131</c:v>
                </c:pt>
                <c:pt idx="59">
                  <c:v>1058852.1164620232</c:v>
                </c:pt>
                <c:pt idx="60">
                  <c:v>1058909.7837550677</c:v>
                </c:pt>
                <c:pt idx="61">
                  <c:v>1058280.5169372258</c:v>
                </c:pt>
                <c:pt idx="62">
                  <c:v>1055455.1816882272</c:v>
                </c:pt>
                <c:pt idx="63">
                  <c:v>1054029.4298053591</c:v>
                </c:pt>
                <c:pt idx="64">
                  <c:v>1050236.3230403517</c:v>
                </c:pt>
                <c:pt idx="66">
                  <c:v>1020991.05</c:v>
                </c:pt>
                <c:pt idx="67">
                  <c:v>1057711.8789802312</c:v>
                </c:pt>
                <c:pt idx="68">
                  <c:v>1058492.3182663715</c:v>
                </c:pt>
                <c:pt idx="69">
                  <c:v>1057275.6763320293</c:v>
                </c:pt>
                <c:pt idx="70">
                  <c:v>1055488.3941237819</c:v>
                </c:pt>
                <c:pt idx="71">
                  <c:v>1054570.5901122424</c:v>
                </c:pt>
                <c:pt idx="72">
                  <c:v>1053816.4817867812</c:v>
                </c:pt>
                <c:pt idx="73">
                  <c:v>1050834.1210781187</c:v>
                </c:pt>
                <c:pt idx="74">
                  <c:v>1049430.7568690961</c:v>
                </c:pt>
                <c:pt idx="75">
                  <c:v>1045541.0945963502</c:v>
                </c:pt>
                <c:pt idx="77">
                  <c:v>1017010.8983453846</c:v>
                </c:pt>
                <c:pt idx="78">
                  <c:v>1054967.3622881486</c:v>
                </c:pt>
                <c:pt idx="79">
                  <c:v>1055628.1254307453</c:v>
                </c:pt>
                <c:pt idx="80">
                  <c:v>1054392.8950960841</c:v>
                </c:pt>
                <c:pt idx="81">
                  <c:v>1052594.4734289066</c:v>
                </c:pt>
                <c:pt idx="82">
                  <c:v>1051640.6899830408</c:v>
                </c:pt>
                <c:pt idx="83">
                  <c:v>1050827.4296097346</c:v>
                </c:pt>
                <c:pt idx="84">
                  <c:v>1047761.1870496878</c:v>
                </c:pt>
                <c:pt idx="85">
                  <c:v>1046349.1836635206</c:v>
                </c:pt>
                <c:pt idx="86">
                  <c:v>1042423.7079640509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E-4EF0-8F26-28C111C28CCF}"/>
            </c:ext>
          </c:extLst>
        </c:ser>
        <c:ser>
          <c:idx val="0"/>
          <c:order val="1"/>
          <c:tx>
            <c:strRef>
              <c:f>'K12 &amp; RS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'K12 &amp; RS TRACKING'!$B$110:$CJ$110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&amp; RS TRACKING'!$B$113:$CJ$113</c:f>
              <c:numCache>
                <c:formatCode>#,##0</c:formatCode>
                <c:ptCount val="87"/>
                <c:pt idx="0">
                  <c:v>1059665.0900000001</c:v>
                </c:pt>
                <c:pt idx="1">
                  <c:v>1090810.75</c:v>
                </c:pt>
                <c:pt idx="2">
                  <c:v>1090225.5730000001</c:v>
                </c:pt>
                <c:pt idx="3">
                  <c:v>1088423.8900000004</c:v>
                </c:pt>
                <c:pt idx="4">
                  <c:v>1085490.6930000002</c:v>
                </c:pt>
                <c:pt idx="5">
                  <c:v>1084772.8800000001</c:v>
                </c:pt>
                <c:pt idx="6">
                  <c:v>1083103.409</c:v>
                </c:pt>
                <c:pt idx="7">
                  <c:v>1080214.108</c:v>
                </c:pt>
                <c:pt idx="8">
                  <c:v>1078807.233</c:v>
                </c:pt>
                <c:pt idx="9">
                  <c:v>1074296.6129999999</c:v>
                </c:pt>
                <c:pt idx="11">
                  <c:v>1058134.76</c:v>
                </c:pt>
                <c:pt idx="12">
                  <c:v>1091739.8662999999</c:v>
                </c:pt>
                <c:pt idx="13">
                  <c:v>1091363.6132999999</c:v>
                </c:pt>
                <c:pt idx="14">
                  <c:v>1089531.5933000001</c:v>
                </c:pt>
                <c:pt idx="15">
                  <c:v>1086642.1233000003</c:v>
                </c:pt>
                <c:pt idx="16">
                  <c:v>1086610.5633</c:v>
                </c:pt>
                <c:pt idx="17">
                  <c:v>1085217.6833000001</c:v>
                </c:pt>
                <c:pt idx="18">
                  <c:v>1082893.3432999998</c:v>
                </c:pt>
                <c:pt idx="19">
                  <c:v>1081779.3032999998</c:v>
                </c:pt>
                <c:pt idx="20">
                  <c:v>1077293.3333000001</c:v>
                </c:pt>
                <c:pt idx="22">
                  <c:v>1065041.7560000001</c:v>
                </c:pt>
                <c:pt idx="23">
                  <c:v>1100616.1440000003</c:v>
                </c:pt>
                <c:pt idx="24">
                  <c:v>1100042.3560000004</c:v>
                </c:pt>
                <c:pt idx="25">
                  <c:v>1098310.814</c:v>
                </c:pt>
                <c:pt idx="26">
                  <c:v>1095696.8639999998</c:v>
                </c:pt>
                <c:pt idx="27">
                  <c:v>1095562.3140000005</c:v>
                </c:pt>
                <c:pt idx="28">
                  <c:v>1093905.7000000002</c:v>
                </c:pt>
                <c:pt idx="29">
                  <c:v>1093342.7300000002</c:v>
                </c:pt>
                <c:pt idx="30">
                  <c:v>1092179.8699999999</c:v>
                </c:pt>
                <c:pt idx="31">
                  <c:v>1087793.71</c:v>
                </c:pt>
                <c:pt idx="33">
                  <c:v>1038195.7779999999</c:v>
                </c:pt>
                <c:pt idx="34">
                  <c:v>1063009.5678999999</c:v>
                </c:pt>
                <c:pt idx="35">
                  <c:v>1060452.44</c:v>
                </c:pt>
                <c:pt idx="36">
                  <c:v>1057286.1049999997</c:v>
                </c:pt>
                <c:pt idx="37">
                  <c:v>1053935.294</c:v>
                </c:pt>
                <c:pt idx="38">
                  <c:v>1052749.7100000002</c:v>
                </c:pt>
                <c:pt idx="39">
                  <c:v>1052455.7119999998</c:v>
                </c:pt>
                <c:pt idx="40">
                  <c:v>1049815.2327000001</c:v>
                </c:pt>
                <c:pt idx="41">
                  <c:v>1049483.7299999997</c:v>
                </c:pt>
                <c:pt idx="42">
                  <c:v>1046100.2309</c:v>
                </c:pt>
                <c:pt idx="44">
                  <c:v>1021661.4800000001</c:v>
                </c:pt>
                <c:pt idx="45">
                  <c:v>1058787.6189999999</c:v>
                </c:pt>
                <c:pt idx="46">
                  <c:v>1058591.3769999999</c:v>
                </c:pt>
                <c:pt idx="47">
                  <c:v>1056518.2540000002</c:v>
                </c:pt>
                <c:pt idx="48">
                  <c:v>1053508.0070000002</c:v>
                </c:pt>
                <c:pt idx="49">
                  <c:v>1052967.99</c:v>
                </c:pt>
                <c:pt idx="50">
                  <c:v>1051515.7930000001</c:v>
                </c:pt>
                <c:pt idx="51">
                  <c:v>1048631.49</c:v>
                </c:pt>
                <c:pt idx="52">
                  <c:v>1048074.8109999999</c:v>
                </c:pt>
                <c:pt idx="53">
                  <c:v>1044382.2099999998</c:v>
                </c:pt>
                <c:pt idx="55">
                  <c:v>1026217.1200000001</c:v>
                </c:pt>
                <c:pt idx="56">
                  <c:v>1060847.1300000001</c:v>
                </c:pt>
                <c:pt idx="57">
                  <c:v>1061789.3900000001</c:v>
                </c:pt>
                <c:pt idx="58">
                  <c:v>1060688.7799999998</c:v>
                </c:pt>
                <c:pt idx="59">
                  <c:v>1058841.4400000002</c:v>
                </c:pt>
                <c:pt idx="60">
                  <c:v>1058927.01</c:v>
                </c:pt>
                <c:pt idx="61">
                  <c:v>1058309.7800000003</c:v>
                </c:pt>
                <c:pt idx="62">
                  <c:v>1055483.7000000002</c:v>
                </c:pt>
                <c:pt idx="63">
                  <c:v>1054126.6113</c:v>
                </c:pt>
                <c:pt idx="64">
                  <c:v>1050319.9549</c:v>
                </c:pt>
                <c:pt idx="66">
                  <c:v>1020861.5100000001</c:v>
                </c:pt>
                <c:pt idx="67">
                  <c:v>1057724.3724204798</c:v>
                </c:pt>
                <c:pt idx="68">
                  <c:v>1058369.8775546791</c:v>
                </c:pt>
                <c:pt idx="69">
                  <c:v>1057202.9381791169</c:v>
                </c:pt>
                <c:pt idx="70">
                  <c:v>1055418.9098456162</c:v>
                </c:pt>
                <c:pt idx="71">
                  <c:v>1055402.4255444256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E-4EF0-8F26-28C111C28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55360"/>
        <c:axId val="231056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'K12 &amp; RS TRACKING'!$A$111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'K12 &amp; RS TRACKING'!$B$110:$CJ$110</c15:sqref>
                        </c15:formulaRef>
                      </c:ext>
                    </c:extLst>
                    <c:strCache>
                      <c:ptCount val="87"/>
                      <c:pt idx="0">
                        <c:v>9/17</c:v>
                      </c:pt>
                      <c:pt idx="1">
                        <c:v>10/17</c:v>
                      </c:pt>
                      <c:pt idx="2">
                        <c:v>11/17</c:v>
                      </c:pt>
                      <c:pt idx="3">
                        <c:v>12/17</c:v>
                      </c:pt>
                      <c:pt idx="4">
                        <c:v>1/18</c:v>
                      </c:pt>
                      <c:pt idx="5">
                        <c:v>2/18</c:v>
                      </c:pt>
                      <c:pt idx="6">
                        <c:v>3/18</c:v>
                      </c:pt>
                      <c:pt idx="7">
                        <c:v>4/18</c:v>
                      </c:pt>
                      <c:pt idx="8">
                        <c:v>5/18</c:v>
                      </c:pt>
                      <c:pt idx="9">
                        <c:v>6/18</c:v>
                      </c:pt>
                      <c:pt idx="11">
                        <c:v>9/18</c:v>
                      </c:pt>
                      <c:pt idx="12">
                        <c:v>10/18</c:v>
                      </c:pt>
                      <c:pt idx="13">
                        <c:v>11/18</c:v>
                      </c:pt>
                      <c:pt idx="14">
                        <c:v>12/18</c:v>
                      </c:pt>
                      <c:pt idx="15">
                        <c:v>1/19</c:v>
                      </c:pt>
                      <c:pt idx="16">
                        <c:v>2/19</c:v>
                      </c:pt>
                      <c:pt idx="17">
                        <c:v>3/19</c:v>
                      </c:pt>
                      <c:pt idx="18">
                        <c:v>4/19</c:v>
                      </c:pt>
                      <c:pt idx="19">
                        <c:v>5/19</c:v>
                      </c:pt>
                      <c:pt idx="20">
                        <c:v>6/19</c:v>
                      </c:pt>
                      <c:pt idx="22">
                        <c:v>9/19</c:v>
                      </c:pt>
                      <c:pt idx="23">
                        <c:v>10/19</c:v>
                      </c:pt>
                      <c:pt idx="24">
                        <c:v>11/19</c:v>
                      </c:pt>
                      <c:pt idx="25">
                        <c:v>12/19</c:v>
                      </c:pt>
                      <c:pt idx="26">
                        <c:v>1/20</c:v>
                      </c:pt>
                      <c:pt idx="27">
                        <c:v>2/20</c:v>
                      </c:pt>
                      <c:pt idx="28">
                        <c:v>3/20</c:v>
                      </c:pt>
                      <c:pt idx="29">
                        <c:v>4/20</c:v>
                      </c:pt>
                      <c:pt idx="30">
                        <c:v>5/20</c:v>
                      </c:pt>
                      <c:pt idx="31">
                        <c:v>6/20</c:v>
                      </c:pt>
                      <c:pt idx="33">
                        <c:v>9/20</c:v>
                      </c:pt>
                      <c:pt idx="34">
                        <c:v>10/20</c:v>
                      </c:pt>
                      <c:pt idx="35">
                        <c:v>11/20</c:v>
                      </c:pt>
                      <c:pt idx="36">
                        <c:v>12/20</c:v>
                      </c:pt>
                      <c:pt idx="37">
                        <c:v>1/21</c:v>
                      </c:pt>
                      <c:pt idx="38">
                        <c:v>2/21</c:v>
                      </c:pt>
                      <c:pt idx="39">
                        <c:v>3/21</c:v>
                      </c:pt>
                      <c:pt idx="40">
                        <c:v>4/21</c:v>
                      </c:pt>
                      <c:pt idx="41">
                        <c:v>5/21</c:v>
                      </c:pt>
                      <c:pt idx="42">
                        <c:v>6/21</c:v>
                      </c:pt>
                      <c:pt idx="44">
                        <c:v>9/21</c:v>
                      </c:pt>
                      <c:pt idx="45">
                        <c:v>10/21</c:v>
                      </c:pt>
                      <c:pt idx="46">
                        <c:v>11/21</c:v>
                      </c:pt>
                      <c:pt idx="47">
                        <c:v>12/21</c:v>
                      </c:pt>
                      <c:pt idx="48">
                        <c:v>1/22</c:v>
                      </c:pt>
                      <c:pt idx="49">
                        <c:v>2/22</c:v>
                      </c:pt>
                      <c:pt idx="50">
                        <c:v>3/22</c:v>
                      </c:pt>
                      <c:pt idx="51">
                        <c:v>4/22</c:v>
                      </c:pt>
                      <c:pt idx="52">
                        <c:v>5/22</c:v>
                      </c:pt>
                      <c:pt idx="53">
                        <c:v>6/22</c:v>
                      </c:pt>
                      <c:pt idx="55">
                        <c:v>9/22</c:v>
                      </c:pt>
                      <c:pt idx="56">
                        <c:v>10/22</c:v>
                      </c:pt>
                      <c:pt idx="57">
                        <c:v>11/22</c:v>
                      </c:pt>
                      <c:pt idx="58">
                        <c:v>12/22</c:v>
                      </c:pt>
                      <c:pt idx="59">
                        <c:v>1/23</c:v>
                      </c:pt>
                      <c:pt idx="60">
                        <c:v>2/23</c:v>
                      </c:pt>
                      <c:pt idx="61">
                        <c:v>3/23</c:v>
                      </c:pt>
                      <c:pt idx="62">
                        <c:v>4/23</c:v>
                      </c:pt>
                      <c:pt idx="63">
                        <c:v>5/23</c:v>
                      </c:pt>
                      <c:pt idx="64">
                        <c:v>6/23</c:v>
                      </c:pt>
                      <c:pt idx="66">
                        <c:v>9/23</c:v>
                      </c:pt>
                      <c:pt idx="67">
                        <c:v>10/23</c:v>
                      </c:pt>
                      <c:pt idx="68">
                        <c:v>11/23</c:v>
                      </c:pt>
                      <c:pt idx="69">
                        <c:v>12/23</c:v>
                      </c:pt>
                      <c:pt idx="70">
                        <c:v>1/24</c:v>
                      </c:pt>
                      <c:pt idx="71">
                        <c:v>2/24</c:v>
                      </c:pt>
                      <c:pt idx="72">
                        <c:v>3/24</c:v>
                      </c:pt>
                      <c:pt idx="73">
                        <c:v>4/24</c:v>
                      </c:pt>
                      <c:pt idx="74">
                        <c:v>5/24</c:v>
                      </c:pt>
                      <c:pt idx="75">
                        <c:v>6/24</c:v>
                      </c:pt>
                      <c:pt idx="77">
                        <c:v>9/24</c:v>
                      </c:pt>
                      <c:pt idx="78">
                        <c:v>10/24</c:v>
                      </c:pt>
                      <c:pt idx="79">
                        <c:v>11/24</c:v>
                      </c:pt>
                      <c:pt idx="80">
                        <c:v>12/24</c:v>
                      </c:pt>
                      <c:pt idx="81">
                        <c:v>1/25</c:v>
                      </c:pt>
                      <c:pt idx="82">
                        <c:v>2/25</c:v>
                      </c:pt>
                      <c:pt idx="83">
                        <c:v>3/25</c:v>
                      </c:pt>
                      <c:pt idx="84">
                        <c:v>4/25</c:v>
                      </c:pt>
                      <c:pt idx="85">
                        <c:v>5/25</c:v>
                      </c:pt>
                      <c:pt idx="86">
                        <c:v>6/25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'K12 &amp; RS TRACKING'!$B$111:$AR$111</c15:sqref>
                        </c15:formulaRef>
                      </c:ext>
                    </c:extLst>
                    <c:numCache>
                      <c:formatCode>#,##0</c:formatCode>
                      <c:ptCount val="4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D43-465B-9623-F9B6ABA8FA8F}"/>
                  </c:ext>
                </c:extLst>
              </c15:ser>
            </c15:filteredLineSeries>
          </c:ext>
        </c:extLst>
      </c:lineChart>
      <c:catAx>
        <c:axId val="23105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105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056896"/>
        <c:scaling>
          <c:orientation val="minMax"/>
          <c:min val="970000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>
                    <a:latin typeface="+mn-lt"/>
                  </a:rPr>
                  <a:t>Full-time Equivalents (FTE)</a:t>
                </a:r>
              </a:p>
            </c:rich>
          </c:tx>
          <c:layout>
            <c:manualLayout>
              <c:xMode val="edge"/>
              <c:yMode val="edge"/>
              <c:x val="2.1008432095303876E-2"/>
              <c:y val="0.338843317047190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105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64695142360412"/>
          <c:y val="0.67765811882210381"/>
          <c:w val="0.1121832136955018"/>
          <c:h val="0.14593705931608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Running Start FTEs: Forecast Tracking</a:t>
            </a:r>
            <a:br>
              <a:rPr lang="en-US">
                <a:latin typeface="+mn-lt"/>
              </a:rPr>
            </a:br>
            <a:r>
              <a:rPr lang="en-US">
                <a:latin typeface="+mn-lt"/>
              </a:rPr>
              <a:t>*Includes RS</a:t>
            </a:r>
            <a:r>
              <a:rPr lang="en-US" baseline="0">
                <a:latin typeface="+mn-lt"/>
              </a:rPr>
              <a:t> FTEs through Charters</a:t>
            </a:r>
            <a:endParaRPr lang="en-US">
              <a:latin typeface="+mn-lt"/>
            </a:endParaRPr>
          </a:p>
        </c:rich>
      </c:tx>
      <c:layout>
        <c:manualLayout>
          <c:xMode val="edge"/>
          <c:yMode val="edge"/>
          <c:x val="0.39035601938573161"/>
          <c:y val="2.2854229841797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96874798537746E-2"/>
          <c:y val="0.15101648597613579"/>
          <c:w val="0.9007930929676663"/>
          <c:h val="0.75802761327917867"/>
        </c:manualLayout>
      </c:layout>
      <c:lineChart>
        <c:grouping val="standard"/>
        <c:varyColors val="0"/>
        <c:ser>
          <c:idx val="2"/>
          <c:order val="0"/>
          <c:tx>
            <c:strRef>
              <c:f>'ALL K12 &amp; RS TRACKING'!$A$101</c:f>
              <c:strCache>
                <c:ptCount val="1"/>
                <c:pt idx="0">
                  <c:v>Feb 2024 FC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'ALL K12 &amp; RS TRACKING'!$B$99:$CJ$99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&amp; RS TRACKING'!$B$101:$CJ$101</c:f>
              <c:numCache>
                <c:formatCode>#,##0</c:formatCode>
                <c:ptCount val="87"/>
                <c:pt idx="45">
                  <c:v>23122.189000000002</c:v>
                </c:pt>
                <c:pt idx="46">
                  <c:v>22874.417000000001</c:v>
                </c:pt>
                <c:pt idx="47">
                  <c:v>22456.034000000007</c:v>
                </c:pt>
                <c:pt idx="48">
                  <c:v>21399.996999999996</c:v>
                </c:pt>
                <c:pt idx="49">
                  <c:v>21754.369999999981</c:v>
                </c:pt>
                <c:pt idx="50">
                  <c:v>21313.982999999982</c:v>
                </c:pt>
                <c:pt idx="51">
                  <c:v>20130.509999999998</c:v>
                </c:pt>
                <c:pt idx="52">
                  <c:v>20101.42099999998</c:v>
                </c:pt>
                <c:pt idx="53">
                  <c:v>19669.090000000004</c:v>
                </c:pt>
                <c:pt idx="56">
                  <c:v>22694.862593178681</c:v>
                </c:pt>
                <c:pt idx="57">
                  <c:v>22509.447779286373</c:v>
                </c:pt>
                <c:pt idx="58">
                  <c:v>22109.029039912999</c:v>
                </c:pt>
                <c:pt idx="59">
                  <c:v>21647.976462023067</c:v>
                </c:pt>
                <c:pt idx="60">
                  <c:v>21897.273755067512</c:v>
                </c:pt>
                <c:pt idx="61">
                  <c:v>21437.346937225822</c:v>
                </c:pt>
                <c:pt idx="62">
                  <c:v>20494.081688227241</c:v>
                </c:pt>
                <c:pt idx="63">
                  <c:v>20576.438505359103</c:v>
                </c:pt>
                <c:pt idx="64">
                  <c:v>20005.308140351714</c:v>
                </c:pt>
                <c:pt idx="67">
                  <c:v>25913.808980231366</c:v>
                </c:pt>
                <c:pt idx="68">
                  <c:v>25664.827026087194</c:v>
                </c:pt>
                <c:pt idx="69">
                  <c:v>25638.635368987456</c:v>
                </c:pt>
                <c:pt idx="70">
                  <c:v>25545.471932182278</c:v>
                </c:pt>
                <c:pt idx="71">
                  <c:v>25847.082277839498</c:v>
                </c:pt>
                <c:pt idx="72">
                  <c:v>25302.002059825805</c:v>
                </c:pt>
                <c:pt idx="73">
                  <c:v>24175.847653627014</c:v>
                </c:pt>
                <c:pt idx="74">
                  <c:v>24283.558045179579</c:v>
                </c:pt>
                <c:pt idx="75">
                  <c:v>23612.516639324367</c:v>
                </c:pt>
                <c:pt idx="78">
                  <c:v>27247.88698962301</c:v>
                </c:pt>
                <c:pt idx="79">
                  <c:v>26986.087107014038</c:v>
                </c:pt>
                <c:pt idx="80">
                  <c:v>26958.547067907126</c:v>
                </c:pt>
                <c:pt idx="81">
                  <c:v>26860.587451103249</c:v>
                </c:pt>
                <c:pt idx="82">
                  <c:v>27177.725106151895</c:v>
                </c:pt>
                <c:pt idx="83">
                  <c:v>26604.583419723382</c:v>
                </c:pt>
                <c:pt idx="84">
                  <c:v>25420.453058324973</c:v>
                </c:pt>
                <c:pt idx="85">
                  <c:v>25533.708526823306</c:v>
                </c:pt>
                <c:pt idx="86">
                  <c:v>24828.120999877767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C10-476B-9AC6-8C624D73D547}"/>
            </c:ext>
          </c:extLst>
        </c:ser>
        <c:ser>
          <c:idx val="0"/>
          <c:order val="1"/>
          <c:tx>
            <c:strRef>
              <c:f>'ALL K12 &amp; RS TRACKING'!$A$102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'ALL K12 &amp; RS TRACKING'!$B$99:$CJ$99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&amp; RS TRACKING'!$B$102:$CJ$102</c:f>
              <c:numCache>
                <c:formatCode>_(* #,##0_);_(* \(#,##0\);_(* "-"??_);_(@_)</c:formatCode>
                <c:ptCount val="87"/>
                <c:pt idx="1">
                  <c:v>23712.659999999982</c:v>
                </c:pt>
                <c:pt idx="2">
                  <c:v>23465.303000000007</c:v>
                </c:pt>
                <c:pt idx="3">
                  <c:v>23071.370000000017</c:v>
                </c:pt>
                <c:pt idx="4">
                  <c:v>22851.822999999997</c:v>
                </c:pt>
                <c:pt idx="5">
                  <c:v>22770.270000000004</c:v>
                </c:pt>
                <c:pt idx="6">
                  <c:v>22290.868999999992</c:v>
                </c:pt>
                <c:pt idx="7">
                  <c:v>21715.338000000011</c:v>
                </c:pt>
                <c:pt idx="8">
                  <c:v>21549.392999999985</c:v>
                </c:pt>
                <c:pt idx="9">
                  <c:v>20932.023000000001</c:v>
                </c:pt>
                <c:pt idx="12">
                  <c:v>25517.326299999993</c:v>
                </c:pt>
                <c:pt idx="13">
                  <c:v>25130.673299999991</c:v>
                </c:pt>
                <c:pt idx="14">
                  <c:v>24668.333299999984</c:v>
                </c:pt>
                <c:pt idx="15">
                  <c:v>24508.223300000016</c:v>
                </c:pt>
                <c:pt idx="16">
                  <c:v>24427.633299999998</c:v>
                </c:pt>
                <c:pt idx="17">
                  <c:v>23876.543300000005</c:v>
                </c:pt>
                <c:pt idx="18">
                  <c:v>23069.103300000006</c:v>
                </c:pt>
                <c:pt idx="19">
                  <c:v>22890.0533</c:v>
                </c:pt>
                <c:pt idx="20">
                  <c:v>22215.783299999996</c:v>
                </c:pt>
                <c:pt idx="23">
                  <c:v>26474.820000000007</c:v>
                </c:pt>
                <c:pt idx="24">
                  <c:v>26160.02</c:v>
                </c:pt>
                <c:pt idx="25">
                  <c:v>25735.249999999993</c:v>
                </c:pt>
                <c:pt idx="26">
                  <c:v>25298.900000000016</c:v>
                </c:pt>
                <c:pt idx="27">
                  <c:v>25425.387999999999</c:v>
                </c:pt>
                <c:pt idx="28">
                  <c:v>24749.239999999991</c:v>
                </c:pt>
                <c:pt idx="29">
                  <c:v>24660.449999999997</c:v>
                </c:pt>
                <c:pt idx="30">
                  <c:v>24468.650000000016</c:v>
                </c:pt>
                <c:pt idx="31">
                  <c:v>23798.840000000011</c:v>
                </c:pt>
                <c:pt idx="34">
                  <c:v>27750.432899999993</c:v>
                </c:pt>
                <c:pt idx="35">
                  <c:v>27448.811999999991</c:v>
                </c:pt>
                <c:pt idx="36">
                  <c:v>26988.97</c:v>
                </c:pt>
                <c:pt idx="37">
                  <c:v>25988.40000000002</c:v>
                </c:pt>
                <c:pt idx="38">
                  <c:v>26171.256000000012</c:v>
                </c:pt>
                <c:pt idx="39">
                  <c:v>25641.357999999986</c:v>
                </c:pt>
                <c:pt idx="40">
                  <c:v>23887.005699999998</c:v>
                </c:pt>
                <c:pt idx="41">
                  <c:v>24005.095999999987</c:v>
                </c:pt>
                <c:pt idx="42">
                  <c:v>23357.430900000003</c:v>
                </c:pt>
                <c:pt idx="45">
                  <c:v>23122.189000000002</c:v>
                </c:pt>
                <c:pt idx="46">
                  <c:v>22874.417000000001</c:v>
                </c:pt>
                <c:pt idx="47">
                  <c:v>22456.034000000007</c:v>
                </c:pt>
                <c:pt idx="48">
                  <c:v>21399.996999999996</c:v>
                </c:pt>
                <c:pt idx="49">
                  <c:v>21754.369999999981</c:v>
                </c:pt>
                <c:pt idx="50">
                  <c:v>21313.982999999982</c:v>
                </c:pt>
                <c:pt idx="51">
                  <c:v>20130.509999999998</c:v>
                </c:pt>
                <c:pt idx="52">
                  <c:v>20101.42099999998</c:v>
                </c:pt>
                <c:pt idx="53">
                  <c:v>19669.090000000004</c:v>
                </c:pt>
                <c:pt idx="56" formatCode="#,##0">
                  <c:v>22685.850000000006</c:v>
                </c:pt>
                <c:pt idx="57" formatCode="#,##0">
                  <c:v>22506.320000000014</c:v>
                </c:pt>
                <c:pt idx="58" formatCode="#,##0">
                  <c:v>22104.290000000019</c:v>
                </c:pt>
                <c:pt idx="59" formatCode="#,##0">
                  <c:v>21639.220000000016</c:v>
                </c:pt>
                <c:pt idx="60" formatCode="#,##0">
                  <c:v>21894.709999999992</c:v>
                </c:pt>
                <c:pt idx="61" formatCode="#,##0">
                  <c:v>21432.980000000003</c:v>
                </c:pt>
                <c:pt idx="62" formatCode="#,##0">
                  <c:v>20479.030000000013</c:v>
                </c:pt>
                <c:pt idx="63" formatCode="#,##0">
                  <c:v>20570.270000000008</c:v>
                </c:pt>
                <c:pt idx="64" formatCode="#,##0">
                  <c:v>20001.840000000015</c:v>
                </c:pt>
                <c:pt idx="67" formatCode="#,##0">
                  <c:v>25958.81242047967</c:v>
                </c:pt>
                <c:pt idx="68" formatCode="#,##0">
                  <c:v>25644.967454679238</c:v>
                </c:pt>
                <c:pt idx="69" formatCode="#,##0">
                  <c:v>25609.58817911685</c:v>
                </c:pt>
                <c:pt idx="70" formatCode="#,##0">
                  <c:v>25615.909845615941</c:v>
                </c:pt>
                <c:pt idx="71" formatCode="#,##0">
                  <c:v>25551.865544425546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0-476B-9AC6-8C624D73D547}"/>
            </c:ext>
          </c:extLst>
        </c:ser>
        <c:ser>
          <c:idx val="1"/>
          <c:order val="2"/>
          <c:tx>
            <c:strRef>
              <c:f>'ALL K12 &amp; RS TRACKING'!$A$100</c:f>
              <c:strCache>
                <c:ptCount val="1"/>
              </c:strCache>
              <c:extLst xmlns:c15="http://schemas.microsoft.com/office/drawing/2012/chart"/>
            </c:strRef>
          </c:tx>
          <c:cat>
            <c:strRef>
              <c:f>'ALL K12 &amp; RS TRACKING'!$B$99:$CJ$99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&amp; RS TRACKING'!$B$100:$BN$100</c:f>
              <c:numCache>
                <c:formatCode>@</c:formatCode>
                <c:ptCount val="65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7DAB-4167-98E9-4D1FE931A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71104"/>
        <c:axId val="232043648"/>
        <c:extLst/>
      </c:lineChart>
      <c:catAx>
        <c:axId val="2310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20436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2043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>
                    <a:latin typeface="+mn-lt"/>
                  </a:rPr>
                  <a:t>Full-time Equivalents (FTE)</a:t>
                </a:r>
              </a:p>
            </c:rich>
          </c:tx>
          <c:layout>
            <c:manualLayout>
              <c:xMode val="edge"/>
              <c:yMode val="edge"/>
              <c:x val="1.5901943258915058E-2"/>
              <c:y val="0.318471967826272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1071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73215814540139"/>
          <c:y val="0.62047145515261293"/>
          <c:w val="8.5593346324263922E-2"/>
          <c:h val="0.104746786726217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Grade</a:t>
            </a:r>
            <a:r>
              <a:rPr lang="en-US" b="1" baseline="0"/>
              <a:t> K FTEs Forecast Tracking-Including Charters</a:t>
            </a:r>
            <a:endParaRPr lang="en-US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410017725004288E-2"/>
          <c:y val="0.10881213723295392"/>
          <c:w val="0.95382741398634285"/>
          <c:h val="0.76133292083045634"/>
        </c:manualLayout>
      </c:layout>
      <c:lineChart>
        <c:grouping val="standard"/>
        <c:varyColors val="0"/>
        <c:ser>
          <c:idx val="2"/>
          <c:order val="0"/>
          <c:tx>
            <c:strRef>
              <c:f>'ALL K12 FTEs Grade TRACKING'!$A$11</c:f>
              <c:strCache>
                <c:ptCount val="1"/>
                <c:pt idx="0">
                  <c:v>Feb 2024 FC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'ALL K12 FTEs Grade TRACKING'!$B$9:$CJ$9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K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K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K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K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K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TRACKING'!$B$11:$CJ$11</c:f>
              <c:numCache>
                <c:formatCode>#,##0</c:formatCode>
                <c:ptCount val="87"/>
                <c:pt idx="44">
                  <c:v>75803.799999999988</c:v>
                </c:pt>
                <c:pt idx="45">
                  <c:v>78163.500000000015</c:v>
                </c:pt>
                <c:pt idx="46">
                  <c:v>78837.97</c:v>
                </c:pt>
                <c:pt idx="47">
                  <c:v>78963.900000000009</c:v>
                </c:pt>
                <c:pt idx="48">
                  <c:v>79359.310000000012</c:v>
                </c:pt>
                <c:pt idx="49">
                  <c:v>80416.000000000029</c:v>
                </c:pt>
                <c:pt idx="50">
                  <c:v>80615.590000000011</c:v>
                </c:pt>
                <c:pt idx="51">
                  <c:v>80747.390000000014</c:v>
                </c:pt>
                <c:pt idx="52">
                  <c:v>80821.780000000028</c:v>
                </c:pt>
                <c:pt idx="53">
                  <c:v>80631.34000000004</c:v>
                </c:pt>
                <c:pt idx="55">
                  <c:v>75878.080000000002</c:v>
                </c:pt>
                <c:pt idx="56">
                  <c:v>78064.049999999974</c:v>
                </c:pt>
                <c:pt idx="57">
                  <c:v>78981.430000000008</c:v>
                </c:pt>
                <c:pt idx="58">
                  <c:v>79293.559999999969</c:v>
                </c:pt>
                <c:pt idx="59">
                  <c:v>79552.049999999988</c:v>
                </c:pt>
                <c:pt idx="60">
                  <c:v>80630.42</c:v>
                </c:pt>
                <c:pt idx="61">
                  <c:v>80769.309999999969</c:v>
                </c:pt>
                <c:pt idx="62">
                  <c:v>80813.999999999985</c:v>
                </c:pt>
                <c:pt idx="63">
                  <c:v>80816.761300000013</c:v>
                </c:pt>
                <c:pt idx="64">
                  <c:v>80700.820000000007</c:v>
                </c:pt>
                <c:pt idx="66">
                  <c:v>70596.429999999978</c:v>
                </c:pt>
                <c:pt idx="67">
                  <c:v>71958</c:v>
                </c:pt>
                <c:pt idx="68">
                  <c:v>72357</c:v>
                </c:pt>
                <c:pt idx="69">
                  <c:v>72390</c:v>
                </c:pt>
                <c:pt idx="70">
                  <c:v>72381</c:v>
                </c:pt>
                <c:pt idx="71">
                  <c:v>72452.947567691255</c:v>
                </c:pt>
                <c:pt idx="72">
                  <c:v>72554.983862112334</c:v>
                </c:pt>
                <c:pt idx="73">
                  <c:v>72629.146082278647</c:v>
                </c:pt>
                <c:pt idx="74">
                  <c:v>72631.781996019767</c:v>
                </c:pt>
                <c:pt idx="75">
                  <c:v>72522.059998377852</c:v>
                </c:pt>
                <c:pt idx="77">
                  <c:v>69670.962540269145</c:v>
                </c:pt>
                <c:pt idx="78">
                  <c:v>71014.683355414556</c:v>
                </c:pt>
                <c:pt idx="79">
                  <c:v>71408.452757827225</c:v>
                </c:pt>
                <c:pt idx="80">
                  <c:v>71441.020152011741</c:v>
                </c:pt>
                <c:pt idx="81">
                  <c:v>71432.138135415968</c:v>
                </c:pt>
                <c:pt idx="82">
                  <c:v>71503.142523222559</c:v>
                </c:pt>
                <c:pt idx="83">
                  <c:v>71603.841196602487</c:v>
                </c:pt>
                <c:pt idx="84">
                  <c:v>71677.03120441323</c:v>
                </c:pt>
                <c:pt idx="85">
                  <c:v>71679.632563256979</c:v>
                </c:pt>
                <c:pt idx="86">
                  <c:v>71571.34894059287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C6-4832-9C6D-4E8F2802FFB2}"/>
            </c:ext>
          </c:extLst>
        </c:ser>
        <c:ser>
          <c:idx val="0"/>
          <c:order val="1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tx1"/>
              </a:solidFill>
            </c:spPr>
          </c:marker>
          <c:cat>
            <c:strRef>
              <c:f>'ALL K12 FTEs Grade TRACKING'!$B$9:$CJ$9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K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K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K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K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K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TRACKING'!$B$12:$CJ$12</c:f>
              <c:numCache>
                <c:formatCode>#,##0</c:formatCode>
                <c:ptCount val="87"/>
                <c:pt idx="0">
                  <c:v>79757.690000000046</c:v>
                </c:pt>
                <c:pt idx="1">
                  <c:v>80865.950000000026</c:v>
                </c:pt>
                <c:pt idx="2">
                  <c:v>81080.580000000031</c:v>
                </c:pt>
                <c:pt idx="3">
                  <c:v>81137.450000000012</c:v>
                </c:pt>
                <c:pt idx="4">
                  <c:v>80991.89</c:v>
                </c:pt>
                <c:pt idx="5">
                  <c:v>81409.839999999982</c:v>
                </c:pt>
                <c:pt idx="6">
                  <c:v>81477.47</c:v>
                </c:pt>
                <c:pt idx="7">
                  <c:v>81480.420000000013</c:v>
                </c:pt>
                <c:pt idx="8">
                  <c:v>81561.740000000005</c:v>
                </c:pt>
                <c:pt idx="9">
                  <c:v>81428.090000000011</c:v>
                </c:pt>
                <c:pt idx="11">
                  <c:v>80284.789999999964</c:v>
                </c:pt>
                <c:pt idx="12">
                  <c:v>81501.919999999984</c:v>
                </c:pt>
                <c:pt idx="13">
                  <c:v>81784.929999999978</c:v>
                </c:pt>
                <c:pt idx="14">
                  <c:v>81849.769999999975</c:v>
                </c:pt>
                <c:pt idx="15">
                  <c:v>81722.739999999976</c:v>
                </c:pt>
                <c:pt idx="16">
                  <c:v>82234.519999999975</c:v>
                </c:pt>
                <c:pt idx="17">
                  <c:v>82253.919999999955</c:v>
                </c:pt>
                <c:pt idx="18">
                  <c:v>82380.719999999958</c:v>
                </c:pt>
                <c:pt idx="19">
                  <c:v>82423.449999999953</c:v>
                </c:pt>
                <c:pt idx="20">
                  <c:v>82278.789999999964</c:v>
                </c:pt>
                <c:pt idx="22">
                  <c:v>81190.419999999984</c:v>
                </c:pt>
                <c:pt idx="23">
                  <c:v>82412.025999999983</c:v>
                </c:pt>
                <c:pt idx="24">
                  <c:v>82567.925999999963</c:v>
                </c:pt>
                <c:pt idx="25">
                  <c:v>82658.796000000002</c:v>
                </c:pt>
                <c:pt idx="26">
                  <c:v>82586.465999999986</c:v>
                </c:pt>
                <c:pt idx="27">
                  <c:v>83532.186000000016</c:v>
                </c:pt>
                <c:pt idx="28">
                  <c:v>83523.219999999972</c:v>
                </c:pt>
                <c:pt idx="29">
                  <c:v>83674.35000000002</c:v>
                </c:pt>
                <c:pt idx="30">
                  <c:v>83726.249999999913</c:v>
                </c:pt>
                <c:pt idx="31">
                  <c:v>83579.209999999919</c:v>
                </c:pt>
                <c:pt idx="33">
                  <c:v>69961.663999999961</c:v>
                </c:pt>
                <c:pt idx="34">
                  <c:v>70283.659999999974</c:v>
                </c:pt>
                <c:pt idx="35">
                  <c:v>70508.619999999981</c:v>
                </c:pt>
                <c:pt idx="36">
                  <c:v>70516.839999999967</c:v>
                </c:pt>
                <c:pt idx="37">
                  <c:v>70478.899999999951</c:v>
                </c:pt>
                <c:pt idx="38">
                  <c:v>71269.003999999928</c:v>
                </c:pt>
                <c:pt idx="39">
                  <c:v>71657.243999999962</c:v>
                </c:pt>
                <c:pt idx="40">
                  <c:v>71875.923999999955</c:v>
                </c:pt>
                <c:pt idx="41">
                  <c:v>72084.143999999957</c:v>
                </c:pt>
                <c:pt idx="42">
                  <c:v>71980.78999999995</c:v>
                </c:pt>
                <c:pt idx="44">
                  <c:v>75803.799999999988</c:v>
                </c:pt>
                <c:pt idx="45">
                  <c:v>78163.500000000015</c:v>
                </c:pt>
                <c:pt idx="46">
                  <c:v>78837.97</c:v>
                </c:pt>
                <c:pt idx="47">
                  <c:v>78963.900000000009</c:v>
                </c:pt>
                <c:pt idx="48">
                  <c:v>79359.310000000012</c:v>
                </c:pt>
                <c:pt idx="49">
                  <c:v>80416.000000000029</c:v>
                </c:pt>
                <c:pt idx="50">
                  <c:v>80615.590000000011</c:v>
                </c:pt>
                <c:pt idx="51">
                  <c:v>80747.390000000014</c:v>
                </c:pt>
                <c:pt idx="52">
                  <c:v>80821.780000000028</c:v>
                </c:pt>
                <c:pt idx="53">
                  <c:v>80631.34000000004</c:v>
                </c:pt>
                <c:pt idx="55">
                  <c:v>75890.390000000014</c:v>
                </c:pt>
                <c:pt idx="56">
                  <c:v>78066.939999999973</c:v>
                </c:pt>
                <c:pt idx="57">
                  <c:v>78982.97</c:v>
                </c:pt>
                <c:pt idx="58">
                  <c:v>79296.489999999962</c:v>
                </c:pt>
                <c:pt idx="59">
                  <c:v>79555.339999999982</c:v>
                </c:pt>
                <c:pt idx="60">
                  <c:v>80634.969999999987</c:v>
                </c:pt>
                <c:pt idx="61">
                  <c:v>80774.169999999955</c:v>
                </c:pt>
                <c:pt idx="62">
                  <c:v>80833.409999999974</c:v>
                </c:pt>
                <c:pt idx="63">
                  <c:v>80857.941299999991</c:v>
                </c:pt>
                <c:pt idx="64">
                  <c:v>80701.64</c:v>
                </c:pt>
                <c:pt idx="66">
                  <c:v>70600.37</c:v>
                </c:pt>
                <c:pt idx="67">
                  <c:v>71955.389999999985</c:v>
                </c:pt>
                <c:pt idx="68">
                  <c:v>72354.589999999967</c:v>
                </c:pt>
                <c:pt idx="69">
                  <c:v>72387.450000000026</c:v>
                </c:pt>
                <c:pt idx="70">
                  <c:v>72383.069999999992</c:v>
                </c:pt>
                <c:pt idx="71">
                  <c:v>72740.00999999998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C6-4832-9C6D-4E8F2802FFB2}"/>
            </c:ext>
          </c:extLst>
        </c:ser>
        <c:ser>
          <c:idx val="1"/>
          <c:order val="2"/>
          <c:tx>
            <c:strRef>
              <c:f>'ALL K12 FTEs Grade TRACKING'!$A$10</c:f>
              <c:strCache>
                <c:ptCount val="1"/>
              </c:strCache>
            </c:strRef>
          </c:tx>
          <c:cat>
            <c:strRef>
              <c:f>'ALL K12 FTEs Grade TRACKING'!$B$9:$CJ$9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K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K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K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K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K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TRACKING'!$B$10:$BN$10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2-4B34-9BAF-7E21F732A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  <c:extLst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in val="6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txPr>
        <a:bodyPr/>
        <a:lstStyle/>
        <a:p>
          <a:pPr>
            <a:defRPr sz="9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1st</a:t>
            </a:r>
            <a:r>
              <a:rPr lang="en-US" baseline="0">
                <a:latin typeface="+mn-lt"/>
              </a:rPr>
              <a:t> Grade F</a:t>
            </a:r>
            <a:r>
              <a:rPr lang="en-US">
                <a:latin typeface="+mn-lt"/>
              </a:rPr>
              <a:t>TEs Forecast Tracking-Including Charters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878402149704585E-2"/>
          <c:y val="0.12595324338905955"/>
          <c:w val="0.92513719840958786"/>
          <c:h val="0.72647998285061899"/>
        </c:manualLayout>
      </c:layout>
      <c:lineChart>
        <c:grouping val="standard"/>
        <c:varyColors val="0"/>
        <c:ser>
          <c:idx val="1"/>
          <c:order val="0"/>
          <c:tx>
            <c:strRef>
              <c:f>'ALL K12 FTEs Grade TRACKING'!$A$17</c:f>
              <c:strCache>
                <c:ptCount val="1"/>
              </c:strCache>
            </c:strRef>
          </c:tx>
          <c:cat>
            <c:strRef>
              <c:f>'ALL K12 FTEs Grade TRACKING'!$B$16:$CJ$16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TRACKING'!$B$17:$BN$17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5C-4DCD-9737-DF9B634617BB}"/>
            </c:ext>
          </c:extLst>
        </c:ser>
        <c:ser>
          <c:idx val="2"/>
          <c:order val="1"/>
          <c:tx>
            <c:strRef>
              <c:f>'ALL K12 FTEs Grade TRACKING'!$A$18</c:f>
              <c:strCache>
                <c:ptCount val="1"/>
                <c:pt idx="0">
                  <c:v>Feb 2024 FC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'ALL K12 FTEs Grade TRACKING'!$B$16:$CJ$16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TRACKING'!$B$18:$CJ$18</c:f>
              <c:numCache>
                <c:formatCode>#,##0</c:formatCode>
                <c:ptCount val="87"/>
                <c:pt idx="44">
                  <c:v>74116.710000000006</c:v>
                </c:pt>
                <c:pt idx="45">
                  <c:v>75038.600000000006</c:v>
                </c:pt>
                <c:pt idx="46">
                  <c:v>75176.650000000009</c:v>
                </c:pt>
                <c:pt idx="47">
                  <c:v>75221.440000000002</c:v>
                </c:pt>
                <c:pt idx="48">
                  <c:v>75149.459999999992</c:v>
                </c:pt>
                <c:pt idx="49">
                  <c:v>75310.299999999988</c:v>
                </c:pt>
                <c:pt idx="50">
                  <c:v>75363.729999999967</c:v>
                </c:pt>
                <c:pt idx="51">
                  <c:v>75478.149999999965</c:v>
                </c:pt>
                <c:pt idx="52">
                  <c:v>75606.90999999996</c:v>
                </c:pt>
                <c:pt idx="53">
                  <c:v>75516.079999999987</c:v>
                </c:pt>
                <c:pt idx="55">
                  <c:v>79637.030000000028</c:v>
                </c:pt>
                <c:pt idx="56">
                  <c:v>80546.860000000044</c:v>
                </c:pt>
                <c:pt idx="57">
                  <c:v>80701.800000000076</c:v>
                </c:pt>
                <c:pt idx="58">
                  <c:v>80781.370000000068</c:v>
                </c:pt>
                <c:pt idx="59">
                  <c:v>80737.070000000065</c:v>
                </c:pt>
                <c:pt idx="60">
                  <c:v>80967.150000000038</c:v>
                </c:pt>
                <c:pt idx="61">
                  <c:v>81065.540000000023</c:v>
                </c:pt>
                <c:pt idx="62">
                  <c:v>81062.800000000032</c:v>
                </c:pt>
                <c:pt idx="63">
                  <c:v>81076.060000000056</c:v>
                </c:pt>
                <c:pt idx="64">
                  <c:v>80942.130000000019</c:v>
                </c:pt>
                <c:pt idx="66">
                  <c:v>76826.709999999992</c:v>
                </c:pt>
                <c:pt idx="67">
                  <c:v>77576</c:v>
                </c:pt>
                <c:pt idx="68">
                  <c:v>77754</c:v>
                </c:pt>
                <c:pt idx="69">
                  <c:v>77796</c:v>
                </c:pt>
                <c:pt idx="70">
                  <c:v>77721</c:v>
                </c:pt>
                <c:pt idx="71">
                  <c:v>77942.484971897022</c:v>
                </c:pt>
                <c:pt idx="72">
                  <c:v>78037.199446796832</c:v>
                </c:pt>
                <c:pt idx="73">
                  <c:v>78034.561804137775</c:v>
                </c:pt>
                <c:pt idx="74">
                  <c:v>78047.326454378373</c:v>
                </c:pt>
                <c:pt idx="75">
                  <c:v>77918.399636375165</c:v>
                </c:pt>
                <c:pt idx="77">
                  <c:v>74227.717941074428</c:v>
                </c:pt>
                <c:pt idx="78">
                  <c:v>74951.660002059056</c:v>
                </c:pt>
                <c:pt idx="79">
                  <c:v>75123.638390740685</c:v>
                </c:pt>
                <c:pt idx="80">
                  <c:v>75164.217561103767</c:v>
                </c:pt>
                <c:pt idx="81">
                  <c:v>75091.75475688398</c:v>
                </c:pt>
                <c:pt idx="82">
                  <c:v>75305.747052299979</c:v>
                </c:pt>
                <c:pt idx="83">
                  <c:v>75397.25740498591</c:v>
                </c:pt>
                <c:pt idx="84">
                  <c:v>75394.708991871172</c:v>
                </c:pt>
                <c:pt idx="85">
                  <c:v>75407.041823222098</c:v>
                </c:pt>
                <c:pt idx="86">
                  <c:v>75282.476506266801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4C-4896-9E6A-CC80B0B9FB96}"/>
            </c:ext>
          </c:extLst>
        </c:ser>
        <c:ser>
          <c:idx val="0"/>
          <c:order val="2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tx1"/>
              </a:solidFill>
            </c:spPr>
          </c:marker>
          <c:cat>
            <c:strRef>
              <c:f>'ALL K12 FTEs Grade TRACKING'!$B$16:$CJ$16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TRACKING'!$B$19:$CJ$19</c:f>
              <c:numCache>
                <c:formatCode>#,##0</c:formatCode>
                <c:ptCount val="87"/>
                <c:pt idx="0">
                  <c:v>82655.260000000024</c:v>
                </c:pt>
                <c:pt idx="1">
                  <c:v>83168.290000000037</c:v>
                </c:pt>
                <c:pt idx="2">
                  <c:v>83146.130000000019</c:v>
                </c:pt>
                <c:pt idx="3">
                  <c:v>83129.100000000006</c:v>
                </c:pt>
                <c:pt idx="4">
                  <c:v>83014.950000000012</c:v>
                </c:pt>
                <c:pt idx="5">
                  <c:v>83227.810000000027</c:v>
                </c:pt>
                <c:pt idx="6">
                  <c:v>83217.940000000017</c:v>
                </c:pt>
                <c:pt idx="7">
                  <c:v>83207.87000000001</c:v>
                </c:pt>
                <c:pt idx="8">
                  <c:v>83202.449999999983</c:v>
                </c:pt>
                <c:pt idx="9">
                  <c:v>83100.44</c:v>
                </c:pt>
                <c:pt idx="11">
                  <c:v>82144.149999999965</c:v>
                </c:pt>
                <c:pt idx="12">
                  <c:v>82643.759999999951</c:v>
                </c:pt>
                <c:pt idx="13">
                  <c:v>82709.089999999967</c:v>
                </c:pt>
                <c:pt idx="14">
                  <c:v>82722.789999999979</c:v>
                </c:pt>
                <c:pt idx="15">
                  <c:v>82603.299999999988</c:v>
                </c:pt>
                <c:pt idx="16">
                  <c:v>82797.109999999971</c:v>
                </c:pt>
                <c:pt idx="17">
                  <c:v>82833.089999999967</c:v>
                </c:pt>
                <c:pt idx="18">
                  <c:v>82811.059999999939</c:v>
                </c:pt>
                <c:pt idx="19">
                  <c:v>82860.969999999987</c:v>
                </c:pt>
                <c:pt idx="20">
                  <c:v>82682.570000000007</c:v>
                </c:pt>
                <c:pt idx="22">
                  <c:v>83210.420000000027</c:v>
                </c:pt>
                <c:pt idx="23">
                  <c:v>83702.749999999985</c:v>
                </c:pt>
                <c:pt idx="24">
                  <c:v>83774.34</c:v>
                </c:pt>
                <c:pt idx="25">
                  <c:v>83815.63999999997</c:v>
                </c:pt>
                <c:pt idx="26">
                  <c:v>83759.249999999971</c:v>
                </c:pt>
                <c:pt idx="27">
                  <c:v>83909.989999999976</c:v>
                </c:pt>
                <c:pt idx="28">
                  <c:v>83940.739999999962</c:v>
                </c:pt>
                <c:pt idx="29">
                  <c:v>83902.829999999987</c:v>
                </c:pt>
                <c:pt idx="30">
                  <c:v>83955.219999999928</c:v>
                </c:pt>
                <c:pt idx="31">
                  <c:v>83779.37999999999</c:v>
                </c:pt>
                <c:pt idx="33">
                  <c:v>79087.040000000023</c:v>
                </c:pt>
                <c:pt idx="34">
                  <c:v>78579.274999999994</c:v>
                </c:pt>
                <c:pt idx="35">
                  <c:v>78258.505000000019</c:v>
                </c:pt>
                <c:pt idx="36">
                  <c:v>78086.97500000002</c:v>
                </c:pt>
                <c:pt idx="37">
                  <c:v>77857.070000000022</c:v>
                </c:pt>
                <c:pt idx="38">
                  <c:v>77965.010000000009</c:v>
                </c:pt>
                <c:pt idx="39">
                  <c:v>78106.790000000023</c:v>
                </c:pt>
                <c:pt idx="40">
                  <c:v>78196.699999999968</c:v>
                </c:pt>
                <c:pt idx="41">
                  <c:v>78306.570000000036</c:v>
                </c:pt>
                <c:pt idx="42">
                  <c:v>78165.690000000017</c:v>
                </c:pt>
                <c:pt idx="44">
                  <c:v>74116.710000000006</c:v>
                </c:pt>
                <c:pt idx="45">
                  <c:v>75038.600000000006</c:v>
                </c:pt>
                <c:pt idx="46">
                  <c:v>75176.650000000009</c:v>
                </c:pt>
                <c:pt idx="47">
                  <c:v>75221.440000000002</c:v>
                </c:pt>
                <c:pt idx="48">
                  <c:v>75149.459999999992</c:v>
                </c:pt>
                <c:pt idx="49">
                  <c:v>75310.299999999988</c:v>
                </c:pt>
                <c:pt idx="50">
                  <c:v>75363.729999999967</c:v>
                </c:pt>
                <c:pt idx="51">
                  <c:v>75478.149999999965</c:v>
                </c:pt>
                <c:pt idx="52">
                  <c:v>75606.90999999996</c:v>
                </c:pt>
                <c:pt idx="53">
                  <c:v>75516.079999999987</c:v>
                </c:pt>
                <c:pt idx="55">
                  <c:v>79640.150000000023</c:v>
                </c:pt>
                <c:pt idx="56">
                  <c:v>80547.33000000006</c:v>
                </c:pt>
                <c:pt idx="57">
                  <c:v>80702.030000000072</c:v>
                </c:pt>
                <c:pt idx="58">
                  <c:v>80779.100000000049</c:v>
                </c:pt>
                <c:pt idx="59">
                  <c:v>80733.83000000006</c:v>
                </c:pt>
                <c:pt idx="60">
                  <c:v>80969.130000000034</c:v>
                </c:pt>
                <c:pt idx="61">
                  <c:v>81065.510000000024</c:v>
                </c:pt>
                <c:pt idx="62">
                  <c:v>81061.340000000026</c:v>
                </c:pt>
                <c:pt idx="63">
                  <c:v>81076.850000000049</c:v>
                </c:pt>
                <c:pt idx="64">
                  <c:v>80941.800000000017</c:v>
                </c:pt>
                <c:pt idx="66">
                  <c:v>76821.709999999992</c:v>
                </c:pt>
                <c:pt idx="67">
                  <c:v>77576.840000000011</c:v>
                </c:pt>
                <c:pt idx="68">
                  <c:v>77754.169999999984</c:v>
                </c:pt>
                <c:pt idx="69">
                  <c:v>77794.78</c:v>
                </c:pt>
                <c:pt idx="70">
                  <c:v>77715.719999999987</c:v>
                </c:pt>
                <c:pt idx="71">
                  <c:v>77998.810000000012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4C-4896-9E6A-CC80B0B9F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in val="6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2nd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Tracking-Including Charters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072403077514666E-2"/>
          <c:y val="0.15268283753421089"/>
          <c:w val="0.92099144053274984"/>
          <c:h val="0.71267354611994049"/>
        </c:manualLayout>
      </c:layout>
      <c:lineChart>
        <c:grouping val="standard"/>
        <c:varyColors val="0"/>
        <c:ser>
          <c:idx val="1"/>
          <c:order val="0"/>
          <c:tx>
            <c:strRef>
              <c:f>'ALL K12 FTEs Grade TRACKING'!$A$24</c:f>
              <c:strCache>
                <c:ptCount val="1"/>
              </c:strCache>
            </c:strRef>
          </c:tx>
          <c:cat>
            <c:strRef>
              <c:f>'ALL K12 FTEs Grade TRACKING'!$B$23:$CJ$23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2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2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2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2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2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TRACKING'!$B$24:$BN$24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6-463B-A27B-50478539D4DC}"/>
            </c:ext>
          </c:extLst>
        </c:ser>
        <c:ser>
          <c:idx val="2"/>
          <c:order val="1"/>
          <c:tx>
            <c:strRef>
              <c:f>'ALL K12 FTEs Grade TRACKING'!$A$25</c:f>
              <c:strCache>
                <c:ptCount val="1"/>
                <c:pt idx="0">
                  <c:v>Feb 2024 FC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'ALL K12 FTEs Grade TRACKING'!$B$23:$CJ$23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2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2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2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2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2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TRACKING'!$B$25:$CJ$25</c:f>
              <c:numCache>
                <c:formatCode>#,##0</c:formatCode>
                <c:ptCount val="87"/>
                <c:pt idx="44">
                  <c:v>77996.589999999982</c:v>
                </c:pt>
                <c:pt idx="45">
                  <c:v>78948.599999999991</c:v>
                </c:pt>
                <c:pt idx="46">
                  <c:v>79011.58</c:v>
                </c:pt>
                <c:pt idx="47">
                  <c:v>79016.649999999994</c:v>
                </c:pt>
                <c:pt idx="48">
                  <c:v>78934.76999999999</c:v>
                </c:pt>
                <c:pt idx="49">
                  <c:v>79067.779999999984</c:v>
                </c:pt>
                <c:pt idx="50">
                  <c:v>79136.56</c:v>
                </c:pt>
                <c:pt idx="51">
                  <c:v>79195.409999999989</c:v>
                </c:pt>
                <c:pt idx="52">
                  <c:v>79287.919999999969</c:v>
                </c:pt>
                <c:pt idx="53">
                  <c:v>79155.099999999962</c:v>
                </c:pt>
                <c:pt idx="55">
                  <c:v>76096.900000000023</c:v>
                </c:pt>
                <c:pt idx="56">
                  <c:v>76795.38</c:v>
                </c:pt>
                <c:pt idx="57">
                  <c:v>76936.370000000039</c:v>
                </c:pt>
                <c:pt idx="58">
                  <c:v>77050.360000000015</c:v>
                </c:pt>
                <c:pt idx="59">
                  <c:v>77034.850000000035</c:v>
                </c:pt>
                <c:pt idx="60">
                  <c:v>77218.100000000035</c:v>
                </c:pt>
                <c:pt idx="61">
                  <c:v>77325.97000000003</c:v>
                </c:pt>
                <c:pt idx="62">
                  <c:v>77368.940000000046</c:v>
                </c:pt>
                <c:pt idx="63">
                  <c:v>77374.300000000061</c:v>
                </c:pt>
                <c:pt idx="64">
                  <c:v>77268.320000000022</c:v>
                </c:pt>
                <c:pt idx="66">
                  <c:v>80880.540000000023</c:v>
                </c:pt>
                <c:pt idx="67">
                  <c:v>81604</c:v>
                </c:pt>
                <c:pt idx="68">
                  <c:v>81739</c:v>
                </c:pt>
                <c:pt idx="69">
                  <c:v>81759</c:v>
                </c:pt>
                <c:pt idx="70">
                  <c:v>81759</c:v>
                </c:pt>
                <c:pt idx="71">
                  <c:v>81953.487777285205</c:v>
                </c:pt>
                <c:pt idx="72">
                  <c:v>82067.972887985088</c:v>
                </c:pt>
                <c:pt idx="73">
                  <c:v>82113.578016443193</c:v>
                </c:pt>
                <c:pt idx="74">
                  <c:v>82119.266717595994</c:v>
                </c:pt>
                <c:pt idx="75">
                  <c:v>82006.787510847309</c:v>
                </c:pt>
                <c:pt idx="77">
                  <c:v>77917.550109349046</c:v>
                </c:pt>
                <c:pt idx="78">
                  <c:v>78614.506766687235</c:v>
                </c:pt>
                <c:pt idx="79">
                  <c:v>78744.561156343407</c:v>
                </c:pt>
                <c:pt idx="80">
                  <c:v>78763.828473329515</c:v>
                </c:pt>
                <c:pt idx="81">
                  <c:v>78763.828473329515</c:v>
                </c:pt>
                <c:pt idx="82">
                  <c:v>78951.191356073323</c:v>
                </c:pt>
                <c:pt idx="83">
                  <c:v>79061.482401975503</c:v>
                </c:pt>
                <c:pt idx="84">
                  <c:v>79105.416825285211</c:v>
                </c:pt>
                <c:pt idx="85">
                  <c:v>79110.897125702715</c:v>
                </c:pt>
                <c:pt idx="86">
                  <c:v>79002.538499164119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7-4E8D-800E-88CB228016DB}"/>
            </c:ext>
          </c:extLst>
        </c:ser>
        <c:ser>
          <c:idx val="0"/>
          <c:order val="2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tx1"/>
              </a:solidFill>
            </c:spPr>
          </c:marker>
          <c:cat>
            <c:strRef>
              <c:f>'ALL K12 FTEs Grade TRACKING'!$B$23:$CJ$23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2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2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2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2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2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TRACKING'!$B$26:$CJ$26</c:f>
              <c:numCache>
                <c:formatCode>#,##0</c:formatCode>
                <c:ptCount val="87"/>
                <c:pt idx="0">
                  <c:v>82927.959999999992</c:v>
                </c:pt>
                <c:pt idx="1">
                  <c:v>83376.25</c:v>
                </c:pt>
                <c:pt idx="2">
                  <c:v>83403.710000000021</c:v>
                </c:pt>
                <c:pt idx="3">
                  <c:v>83441.540000000023</c:v>
                </c:pt>
                <c:pt idx="4">
                  <c:v>83266.040000000023</c:v>
                </c:pt>
                <c:pt idx="5">
                  <c:v>83488.050000000017</c:v>
                </c:pt>
                <c:pt idx="6">
                  <c:v>83509.440000000002</c:v>
                </c:pt>
                <c:pt idx="7">
                  <c:v>83504.62</c:v>
                </c:pt>
                <c:pt idx="8">
                  <c:v>83522.64999999998</c:v>
                </c:pt>
                <c:pt idx="9">
                  <c:v>83413.509999999966</c:v>
                </c:pt>
                <c:pt idx="11">
                  <c:v>83179.409999999989</c:v>
                </c:pt>
                <c:pt idx="12">
                  <c:v>83629.27</c:v>
                </c:pt>
                <c:pt idx="13">
                  <c:v>83732.090000000011</c:v>
                </c:pt>
                <c:pt idx="14">
                  <c:v>83731.400000000009</c:v>
                </c:pt>
                <c:pt idx="15">
                  <c:v>83600.92</c:v>
                </c:pt>
                <c:pt idx="16">
                  <c:v>83828.03</c:v>
                </c:pt>
                <c:pt idx="17">
                  <c:v>83825.190000000017</c:v>
                </c:pt>
                <c:pt idx="18">
                  <c:v>83859.710000000021</c:v>
                </c:pt>
                <c:pt idx="19">
                  <c:v>83907.21</c:v>
                </c:pt>
                <c:pt idx="20">
                  <c:v>83792.620000000024</c:v>
                </c:pt>
                <c:pt idx="22">
                  <c:v>82813.629999999946</c:v>
                </c:pt>
                <c:pt idx="23">
                  <c:v>83337.739999999947</c:v>
                </c:pt>
                <c:pt idx="24">
                  <c:v>83375.259999999966</c:v>
                </c:pt>
                <c:pt idx="25">
                  <c:v>83410.499999999956</c:v>
                </c:pt>
                <c:pt idx="26">
                  <c:v>83330.749999999985</c:v>
                </c:pt>
                <c:pt idx="27">
                  <c:v>83477.169999999984</c:v>
                </c:pt>
                <c:pt idx="28">
                  <c:v>83452.51999999999</c:v>
                </c:pt>
                <c:pt idx="29">
                  <c:v>83520.01999999999</c:v>
                </c:pt>
                <c:pt idx="30">
                  <c:v>83573.169999999969</c:v>
                </c:pt>
                <c:pt idx="31">
                  <c:v>83461.199999999983</c:v>
                </c:pt>
                <c:pt idx="33">
                  <c:v>80128.749999999956</c:v>
                </c:pt>
                <c:pt idx="34">
                  <c:v>79654.659999999974</c:v>
                </c:pt>
                <c:pt idx="35">
                  <c:v>79383.519999999946</c:v>
                </c:pt>
                <c:pt idx="36">
                  <c:v>79160.839999999967</c:v>
                </c:pt>
                <c:pt idx="37">
                  <c:v>78996.799999999974</c:v>
                </c:pt>
                <c:pt idx="38">
                  <c:v>79093.889999999985</c:v>
                </c:pt>
                <c:pt idx="39">
                  <c:v>79194.850000000006</c:v>
                </c:pt>
                <c:pt idx="40">
                  <c:v>79234.25999999998</c:v>
                </c:pt>
                <c:pt idx="41">
                  <c:v>79399.75</c:v>
                </c:pt>
                <c:pt idx="42">
                  <c:v>79282.999999999985</c:v>
                </c:pt>
                <c:pt idx="44">
                  <c:v>77996.589999999982</c:v>
                </c:pt>
                <c:pt idx="45">
                  <c:v>78948.599999999991</c:v>
                </c:pt>
                <c:pt idx="46">
                  <c:v>79011.58</c:v>
                </c:pt>
                <c:pt idx="47">
                  <c:v>79016.649999999994</c:v>
                </c:pt>
                <c:pt idx="48">
                  <c:v>78934.76999999999</c:v>
                </c:pt>
                <c:pt idx="49">
                  <c:v>79067.779999999984</c:v>
                </c:pt>
                <c:pt idx="50">
                  <c:v>79136.56</c:v>
                </c:pt>
                <c:pt idx="51">
                  <c:v>79195.409999999989</c:v>
                </c:pt>
                <c:pt idx="52">
                  <c:v>79287.919999999969</c:v>
                </c:pt>
                <c:pt idx="53">
                  <c:v>79155.099999999962</c:v>
                </c:pt>
                <c:pt idx="55">
                  <c:v>76104.48000000001</c:v>
                </c:pt>
                <c:pt idx="56">
                  <c:v>76797.36</c:v>
                </c:pt>
                <c:pt idx="57">
                  <c:v>76937.030000000028</c:v>
                </c:pt>
                <c:pt idx="58">
                  <c:v>77049.030000000013</c:v>
                </c:pt>
                <c:pt idx="59">
                  <c:v>77036.430000000022</c:v>
                </c:pt>
                <c:pt idx="60">
                  <c:v>77221.940000000046</c:v>
                </c:pt>
                <c:pt idx="61">
                  <c:v>77324.460000000036</c:v>
                </c:pt>
                <c:pt idx="62">
                  <c:v>77369.920000000056</c:v>
                </c:pt>
                <c:pt idx="63">
                  <c:v>77375.300000000061</c:v>
                </c:pt>
                <c:pt idx="64">
                  <c:v>77269.280000000028</c:v>
                </c:pt>
                <c:pt idx="66">
                  <c:v>80873.940000000017</c:v>
                </c:pt>
                <c:pt idx="67">
                  <c:v>81601.590000000055</c:v>
                </c:pt>
                <c:pt idx="68">
                  <c:v>81735.830000000031</c:v>
                </c:pt>
                <c:pt idx="69">
                  <c:v>81755.690000000017</c:v>
                </c:pt>
                <c:pt idx="70">
                  <c:v>81756.920000000027</c:v>
                </c:pt>
                <c:pt idx="71">
                  <c:v>82008.310000000012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7-4E8D-800E-88CB22801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in val="6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3rd Grade </a:t>
            </a:r>
            <a:r>
              <a:rPr lang="en-US" baseline="0">
                <a:latin typeface="+mn-lt"/>
              </a:rPr>
              <a:t> </a:t>
            </a:r>
            <a:r>
              <a:rPr lang="en-US">
                <a:latin typeface="+mn-lt"/>
              </a:rPr>
              <a:t>FTEs Forecast Tracking-Including Charters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971678902189379E-2"/>
          <c:y val="0.20826500744463486"/>
          <c:w val="0.90641708997511095"/>
          <c:h val="0.60659450247472668"/>
        </c:manualLayout>
      </c:layout>
      <c:lineChart>
        <c:grouping val="standard"/>
        <c:varyColors val="0"/>
        <c:ser>
          <c:idx val="2"/>
          <c:order val="0"/>
          <c:tx>
            <c:strRef>
              <c:f>'ALL K12 FTEs Grade TRACKING'!$A$11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'ALL K12 FTEs Grade TRACKING'!$B$30:$CJ$30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3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3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3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3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3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TRACKING'!$B$32:$CJ$32</c:f>
              <c:numCache>
                <c:formatCode>#,##0</c:formatCode>
                <c:ptCount val="87"/>
                <c:pt idx="44">
                  <c:v>78843.770000000033</c:v>
                </c:pt>
                <c:pt idx="45">
                  <c:v>79740.369999999966</c:v>
                </c:pt>
                <c:pt idx="46">
                  <c:v>79782.709999999948</c:v>
                </c:pt>
                <c:pt idx="47">
                  <c:v>79810.269999999975</c:v>
                </c:pt>
                <c:pt idx="48">
                  <c:v>79704.339999999982</c:v>
                </c:pt>
                <c:pt idx="49">
                  <c:v>79890.76999999999</c:v>
                </c:pt>
                <c:pt idx="50">
                  <c:v>79958.519999999975</c:v>
                </c:pt>
                <c:pt idx="51">
                  <c:v>79937.529999999941</c:v>
                </c:pt>
                <c:pt idx="52">
                  <c:v>80068.579999999973</c:v>
                </c:pt>
                <c:pt idx="53">
                  <c:v>79923.73</c:v>
                </c:pt>
                <c:pt idx="55">
                  <c:v>79213.939999999973</c:v>
                </c:pt>
                <c:pt idx="56">
                  <c:v>79937.099999999977</c:v>
                </c:pt>
                <c:pt idx="57">
                  <c:v>80056.960000000036</c:v>
                </c:pt>
                <c:pt idx="58">
                  <c:v>80154.870000000024</c:v>
                </c:pt>
                <c:pt idx="59">
                  <c:v>80127.780000000028</c:v>
                </c:pt>
                <c:pt idx="60">
                  <c:v>80298.670000000042</c:v>
                </c:pt>
                <c:pt idx="61">
                  <c:v>80400.3</c:v>
                </c:pt>
                <c:pt idx="62">
                  <c:v>80413.81</c:v>
                </c:pt>
                <c:pt idx="63">
                  <c:v>80433.999999999971</c:v>
                </c:pt>
                <c:pt idx="64">
                  <c:v>80352.349999999977</c:v>
                </c:pt>
                <c:pt idx="66">
                  <c:v>77275.979999999981</c:v>
                </c:pt>
                <c:pt idx="67">
                  <c:v>78040</c:v>
                </c:pt>
                <c:pt idx="68">
                  <c:v>78129</c:v>
                </c:pt>
                <c:pt idx="69">
                  <c:v>78218</c:v>
                </c:pt>
                <c:pt idx="70">
                  <c:v>78154</c:v>
                </c:pt>
                <c:pt idx="71">
                  <c:v>78320.68048284878</c:v>
                </c:pt>
                <c:pt idx="72">
                  <c:v>78419.807040704211</c:v>
                </c:pt>
                <c:pt idx="73">
                  <c:v>78432.984250156398</c:v>
                </c:pt>
                <c:pt idx="74">
                  <c:v>78452.67691180257</c:v>
                </c:pt>
                <c:pt idx="75">
                  <c:v>78373.038188503357</c:v>
                </c:pt>
                <c:pt idx="77">
                  <c:v>82023.264437471007</c:v>
                </c:pt>
                <c:pt idx="78">
                  <c:v>82834.220370938536</c:v>
                </c:pt>
                <c:pt idx="79">
                  <c:v>82928.687895451774</c:v>
                </c:pt>
                <c:pt idx="80">
                  <c:v>83023.155419965013</c:v>
                </c:pt>
                <c:pt idx="81">
                  <c:v>82955.223716944252</c:v>
                </c:pt>
                <c:pt idx="82">
                  <c:v>83132.143858510506</c:v>
                </c:pt>
                <c:pt idx="83">
                  <c:v>83237.360044287154</c:v>
                </c:pt>
                <c:pt idx="84">
                  <c:v>83251.346767398849</c:v>
                </c:pt>
                <c:pt idx="85">
                  <c:v>83272.249205565036</c:v>
                </c:pt>
                <c:pt idx="86">
                  <c:v>83187.71804775075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7-4BE6-9322-BCB90F5D9092}"/>
            </c:ext>
          </c:extLst>
        </c:ser>
        <c:ser>
          <c:idx val="0"/>
          <c:order val="1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'ALL K12 FTEs Grade TRACKING'!$B$30:$CJ$30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3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3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3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3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3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TRACKING'!$B$33:$CJ$33</c:f>
              <c:numCache>
                <c:formatCode>#,##0</c:formatCode>
                <c:ptCount val="87"/>
                <c:pt idx="0">
                  <c:v>85404.040000000037</c:v>
                </c:pt>
                <c:pt idx="1">
                  <c:v>85895.55</c:v>
                </c:pt>
                <c:pt idx="2">
                  <c:v>85947.59</c:v>
                </c:pt>
                <c:pt idx="3">
                  <c:v>85946.469999999987</c:v>
                </c:pt>
                <c:pt idx="4">
                  <c:v>85832.25</c:v>
                </c:pt>
                <c:pt idx="5">
                  <c:v>86078.820000000022</c:v>
                </c:pt>
                <c:pt idx="6">
                  <c:v>86062.3</c:v>
                </c:pt>
                <c:pt idx="7">
                  <c:v>86012.04</c:v>
                </c:pt>
                <c:pt idx="8">
                  <c:v>86055.300000000017</c:v>
                </c:pt>
                <c:pt idx="9">
                  <c:v>85903.059999999969</c:v>
                </c:pt>
                <c:pt idx="11">
                  <c:v>83400.419999999984</c:v>
                </c:pt>
                <c:pt idx="12">
                  <c:v>83861.939999999988</c:v>
                </c:pt>
                <c:pt idx="13">
                  <c:v>83937.709999999992</c:v>
                </c:pt>
                <c:pt idx="14">
                  <c:v>83965.260000000024</c:v>
                </c:pt>
                <c:pt idx="15">
                  <c:v>83841.330000000045</c:v>
                </c:pt>
                <c:pt idx="16">
                  <c:v>83991.760000000038</c:v>
                </c:pt>
                <c:pt idx="17">
                  <c:v>84017.01</c:v>
                </c:pt>
                <c:pt idx="18">
                  <c:v>84012.289999999979</c:v>
                </c:pt>
                <c:pt idx="19">
                  <c:v>84057.96</c:v>
                </c:pt>
                <c:pt idx="20">
                  <c:v>83939.699999999983</c:v>
                </c:pt>
                <c:pt idx="22">
                  <c:v>83914.119999999981</c:v>
                </c:pt>
                <c:pt idx="23">
                  <c:v>84450.297999999995</c:v>
                </c:pt>
                <c:pt idx="24">
                  <c:v>84562.499999999942</c:v>
                </c:pt>
                <c:pt idx="25">
                  <c:v>84534.487999999939</c:v>
                </c:pt>
                <c:pt idx="26">
                  <c:v>84444.047999999981</c:v>
                </c:pt>
                <c:pt idx="27">
                  <c:v>84607.189999999959</c:v>
                </c:pt>
                <c:pt idx="28">
                  <c:v>84641.559999999954</c:v>
                </c:pt>
                <c:pt idx="29">
                  <c:v>84610.950000000055</c:v>
                </c:pt>
                <c:pt idx="30">
                  <c:v>84671.740000000034</c:v>
                </c:pt>
                <c:pt idx="31">
                  <c:v>84561.790000000008</c:v>
                </c:pt>
                <c:pt idx="33">
                  <c:v>80010.40399999998</c:v>
                </c:pt>
                <c:pt idx="34">
                  <c:v>79597.389999999985</c:v>
                </c:pt>
                <c:pt idx="35">
                  <c:v>79319.639999999985</c:v>
                </c:pt>
                <c:pt idx="36">
                  <c:v>79175.029999999984</c:v>
                </c:pt>
                <c:pt idx="37">
                  <c:v>79065.279999999984</c:v>
                </c:pt>
                <c:pt idx="38">
                  <c:v>79046.259999999995</c:v>
                </c:pt>
                <c:pt idx="39">
                  <c:v>79161.410000000033</c:v>
                </c:pt>
                <c:pt idx="40">
                  <c:v>79149.649999999994</c:v>
                </c:pt>
                <c:pt idx="41">
                  <c:v>79210.899999999994</c:v>
                </c:pt>
                <c:pt idx="42">
                  <c:v>79107.86</c:v>
                </c:pt>
                <c:pt idx="44">
                  <c:v>78843.770000000033</c:v>
                </c:pt>
                <c:pt idx="45">
                  <c:v>79740.369999999966</c:v>
                </c:pt>
                <c:pt idx="46">
                  <c:v>79782.709999999948</c:v>
                </c:pt>
                <c:pt idx="47">
                  <c:v>79810.269999999975</c:v>
                </c:pt>
                <c:pt idx="48">
                  <c:v>79704.339999999982</c:v>
                </c:pt>
                <c:pt idx="49">
                  <c:v>79890.76999999999</c:v>
                </c:pt>
                <c:pt idx="50">
                  <c:v>79958.519999999975</c:v>
                </c:pt>
                <c:pt idx="51">
                  <c:v>79937.529999999941</c:v>
                </c:pt>
                <c:pt idx="52">
                  <c:v>80068.579999999973</c:v>
                </c:pt>
                <c:pt idx="53">
                  <c:v>79923.73</c:v>
                </c:pt>
                <c:pt idx="55">
                  <c:v>79217.899999999965</c:v>
                </c:pt>
                <c:pt idx="56">
                  <c:v>79939.839999999967</c:v>
                </c:pt>
                <c:pt idx="57">
                  <c:v>80057.390000000014</c:v>
                </c:pt>
                <c:pt idx="58">
                  <c:v>80156.300000000017</c:v>
                </c:pt>
                <c:pt idx="59">
                  <c:v>80128.190000000017</c:v>
                </c:pt>
                <c:pt idx="60">
                  <c:v>80301.080000000031</c:v>
                </c:pt>
                <c:pt idx="61">
                  <c:v>80404.250000000015</c:v>
                </c:pt>
                <c:pt idx="62">
                  <c:v>80415.759999999995</c:v>
                </c:pt>
                <c:pt idx="63">
                  <c:v>80433.969999999958</c:v>
                </c:pt>
                <c:pt idx="64">
                  <c:v>80351.299999999974</c:v>
                </c:pt>
                <c:pt idx="66">
                  <c:v>77270.139999999985</c:v>
                </c:pt>
                <c:pt idx="67">
                  <c:v>78038.659999999989</c:v>
                </c:pt>
                <c:pt idx="68">
                  <c:v>78128.62000000001</c:v>
                </c:pt>
                <c:pt idx="69">
                  <c:v>78217.37</c:v>
                </c:pt>
                <c:pt idx="70">
                  <c:v>78154.259999999995</c:v>
                </c:pt>
                <c:pt idx="71">
                  <c:v>78352.64999999998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7-4BE6-9322-BCB90F5D9092}"/>
            </c:ext>
          </c:extLst>
        </c:ser>
        <c:ser>
          <c:idx val="1"/>
          <c:order val="2"/>
          <c:tx>
            <c:strRef>
              <c:f>'ALL K12 FTEs Grade TRACKING'!$A$31</c:f>
              <c:strCache>
                <c:ptCount val="1"/>
              </c:strCache>
            </c:strRef>
          </c:tx>
          <c:cat>
            <c:strRef>
              <c:f>'ALL K12 FTEs Grade TRACKING'!$B$30:$CJ$30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3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3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3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3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3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TRACKING'!$B$31:$BN$31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5-4E78-B983-224C529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ax val="90000"/>
          <c:min val="6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4th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Tracking-Including Charters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065463600119785E-2"/>
          <c:y val="0.17455376836060416"/>
          <c:w val="0.93097001697371551"/>
          <c:h val="0.65467563984119526"/>
        </c:manualLayout>
      </c:layout>
      <c:lineChart>
        <c:grouping val="standard"/>
        <c:varyColors val="0"/>
        <c:ser>
          <c:idx val="2"/>
          <c:order val="0"/>
          <c:tx>
            <c:strRef>
              <c:f>'ALL K12 FTEs Grade TRACKING'!$A$39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'ALL K12 FTEs Grade TRACKING'!$B$37:$CJ$37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4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4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4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4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4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TRACKING'!$B$39:$CJ$39</c:f>
              <c:numCache>
                <c:formatCode>#,##0</c:formatCode>
                <c:ptCount val="87"/>
                <c:pt idx="44">
                  <c:v>78391.209999999977</c:v>
                </c:pt>
                <c:pt idx="45">
                  <c:v>79387.739999999976</c:v>
                </c:pt>
                <c:pt idx="46">
                  <c:v>79467.869999999966</c:v>
                </c:pt>
                <c:pt idx="47">
                  <c:v>79434.86</c:v>
                </c:pt>
                <c:pt idx="48">
                  <c:v>79365.219999999987</c:v>
                </c:pt>
                <c:pt idx="49">
                  <c:v>79463.829999999973</c:v>
                </c:pt>
                <c:pt idx="50">
                  <c:v>79486.499999999971</c:v>
                </c:pt>
                <c:pt idx="51">
                  <c:v>79568.439999999973</c:v>
                </c:pt>
                <c:pt idx="52">
                  <c:v>79649.599999999962</c:v>
                </c:pt>
                <c:pt idx="53">
                  <c:v>79500.449999999968</c:v>
                </c:pt>
                <c:pt idx="55">
                  <c:v>79936.759999999951</c:v>
                </c:pt>
                <c:pt idx="56">
                  <c:v>80682.710000000006</c:v>
                </c:pt>
                <c:pt idx="57">
                  <c:v>80794.549999999974</c:v>
                </c:pt>
                <c:pt idx="58">
                  <c:v>80857.089999999967</c:v>
                </c:pt>
                <c:pt idx="59">
                  <c:v>80850.979999999981</c:v>
                </c:pt>
                <c:pt idx="60">
                  <c:v>81085.510000000009</c:v>
                </c:pt>
                <c:pt idx="61">
                  <c:v>81149.98</c:v>
                </c:pt>
                <c:pt idx="62">
                  <c:v>81150.87999999999</c:v>
                </c:pt>
                <c:pt idx="63">
                  <c:v>81160.049999999988</c:v>
                </c:pt>
                <c:pt idx="64">
                  <c:v>81065.199999999953</c:v>
                </c:pt>
                <c:pt idx="66">
                  <c:v>80233.409999999974</c:v>
                </c:pt>
                <c:pt idx="67">
                  <c:v>80885</c:v>
                </c:pt>
                <c:pt idx="68">
                  <c:v>81009</c:v>
                </c:pt>
                <c:pt idx="69">
                  <c:v>81042</c:v>
                </c:pt>
                <c:pt idx="70">
                  <c:v>80958</c:v>
                </c:pt>
                <c:pt idx="71">
                  <c:v>81192.84044027669</c:v>
                </c:pt>
                <c:pt idx="72">
                  <c:v>81257.395777268262</c:v>
                </c:pt>
                <c:pt idx="73">
                  <c:v>81258.29696857107</c:v>
                </c:pt>
                <c:pt idx="74">
                  <c:v>81267.479106623083</c:v>
                </c:pt>
                <c:pt idx="75">
                  <c:v>81172.503556543132</c:v>
                </c:pt>
                <c:pt idx="77">
                  <c:v>78248.199787858073</c:v>
                </c:pt>
                <c:pt idx="78">
                  <c:v>78883.667537512141</c:v>
                </c:pt>
                <c:pt idx="79">
                  <c:v>79004.599413319171</c:v>
                </c:pt>
                <c:pt idx="80">
                  <c:v>79036.78289639685</c:v>
                </c:pt>
                <c:pt idx="81">
                  <c:v>78954.86130310822</c:v>
                </c:pt>
                <c:pt idx="82">
                  <c:v>79183.891101156682</c:v>
                </c:pt>
                <c:pt idx="83">
                  <c:v>79246.849149509464</c:v>
                </c:pt>
                <c:pt idx="84">
                  <c:v>79247.728042692601</c:v>
                </c:pt>
                <c:pt idx="85">
                  <c:v>79256.682987680892</c:v>
                </c:pt>
                <c:pt idx="86">
                  <c:v>79164.057411656919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1-48CF-8833-4F9601022D3B}"/>
            </c:ext>
          </c:extLst>
        </c:ser>
        <c:ser>
          <c:idx val="0"/>
          <c:order val="1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'ALL K12 FTEs Grade TRACKING'!$B$37:$CJ$37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4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4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4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4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4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TRACKING'!$B$40:$CJ$40</c:f>
              <c:numCache>
                <c:formatCode>#,##0</c:formatCode>
                <c:ptCount val="87"/>
                <c:pt idx="0">
                  <c:v>87183.75</c:v>
                </c:pt>
                <c:pt idx="1">
                  <c:v>87691.13</c:v>
                </c:pt>
                <c:pt idx="2">
                  <c:v>87749.909999999974</c:v>
                </c:pt>
                <c:pt idx="3">
                  <c:v>87772.58</c:v>
                </c:pt>
                <c:pt idx="4">
                  <c:v>87564.820000000022</c:v>
                </c:pt>
                <c:pt idx="5">
                  <c:v>87798.799999999974</c:v>
                </c:pt>
                <c:pt idx="6">
                  <c:v>87742.109999999971</c:v>
                </c:pt>
                <c:pt idx="7">
                  <c:v>87709.879999999976</c:v>
                </c:pt>
                <c:pt idx="8">
                  <c:v>87707.77999999997</c:v>
                </c:pt>
                <c:pt idx="9">
                  <c:v>87607.619999999966</c:v>
                </c:pt>
                <c:pt idx="11">
                  <c:v>85771.85000000002</c:v>
                </c:pt>
                <c:pt idx="12">
                  <c:v>86325.770000000033</c:v>
                </c:pt>
                <c:pt idx="13">
                  <c:v>86445.439999999973</c:v>
                </c:pt>
                <c:pt idx="14">
                  <c:v>86450.659999999989</c:v>
                </c:pt>
                <c:pt idx="15">
                  <c:v>86290.459999999963</c:v>
                </c:pt>
                <c:pt idx="16">
                  <c:v>86523.829999999958</c:v>
                </c:pt>
                <c:pt idx="17">
                  <c:v>86539.04</c:v>
                </c:pt>
                <c:pt idx="18">
                  <c:v>86550.099999999977</c:v>
                </c:pt>
                <c:pt idx="19">
                  <c:v>86559.900000000009</c:v>
                </c:pt>
                <c:pt idx="20">
                  <c:v>86480.359999999986</c:v>
                </c:pt>
                <c:pt idx="22">
                  <c:v>84005.840000000026</c:v>
                </c:pt>
                <c:pt idx="23">
                  <c:v>84508.510000000009</c:v>
                </c:pt>
                <c:pt idx="24">
                  <c:v>84536.250000000073</c:v>
                </c:pt>
                <c:pt idx="25">
                  <c:v>84545.590000000055</c:v>
                </c:pt>
                <c:pt idx="26">
                  <c:v>84472.000000000044</c:v>
                </c:pt>
                <c:pt idx="27">
                  <c:v>84658.520000000048</c:v>
                </c:pt>
                <c:pt idx="28">
                  <c:v>84630.880000000077</c:v>
                </c:pt>
                <c:pt idx="29">
                  <c:v>84674.669999999969</c:v>
                </c:pt>
                <c:pt idx="30">
                  <c:v>84686.05</c:v>
                </c:pt>
                <c:pt idx="31">
                  <c:v>84612.019999999902</c:v>
                </c:pt>
                <c:pt idx="33">
                  <c:v>81441.26999999999</c:v>
                </c:pt>
                <c:pt idx="34">
                  <c:v>81055.949999999968</c:v>
                </c:pt>
                <c:pt idx="35">
                  <c:v>80821.64999999998</c:v>
                </c:pt>
                <c:pt idx="36">
                  <c:v>80710.609999999971</c:v>
                </c:pt>
                <c:pt idx="37">
                  <c:v>80516.79399999998</c:v>
                </c:pt>
                <c:pt idx="38">
                  <c:v>80524.510000000009</c:v>
                </c:pt>
                <c:pt idx="39">
                  <c:v>80519.60000000002</c:v>
                </c:pt>
                <c:pt idx="40">
                  <c:v>80550.659999999989</c:v>
                </c:pt>
                <c:pt idx="41">
                  <c:v>80619</c:v>
                </c:pt>
                <c:pt idx="42">
                  <c:v>80491.049999999974</c:v>
                </c:pt>
                <c:pt idx="44">
                  <c:v>78391.209999999977</c:v>
                </c:pt>
                <c:pt idx="45">
                  <c:v>79387.739999999976</c:v>
                </c:pt>
                <c:pt idx="46">
                  <c:v>79467.869999999966</c:v>
                </c:pt>
                <c:pt idx="47">
                  <c:v>79434.86</c:v>
                </c:pt>
                <c:pt idx="48">
                  <c:v>79365.219999999987</c:v>
                </c:pt>
                <c:pt idx="49">
                  <c:v>79463.829999999973</c:v>
                </c:pt>
                <c:pt idx="50">
                  <c:v>79486.499999999971</c:v>
                </c:pt>
                <c:pt idx="51">
                  <c:v>79568.439999999973</c:v>
                </c:pt>
                <c:pt idx="52">
                  <c:v>79649.599999999962</c:v>
                </c:pt>
                <c:pt idx="53">
                  <c:v>79500.449999999968</c:v>
                </c:pt>
                <c:pt idx="55">
                  <c:v>79934.639999999956</c:v>
                </c:pt>
                <c:pt idx="56">
                  <c:v>80683.970000000016</c:v>
                </c:pt>
                <c:pt idx="57">
                  <c:v>80796.809999999983</c:v>
                </c:pt>
                <c:pt idx="58">
                  <c:v>80858.349999999977</c:v>
                </c:pt>
                <c:pt idx="59">
                  <c:v>80854.239999999991</c:v>
                </c:pt>
                <c:pt idx="60">
                  <c:v>81084.77</c:v>
                </c:pt>
                <c:pt idx="61">
                  <c:v>81150.219999999987</c:v>
                </c:pt>
                <c:pt idx="62">
                  <c:v>81150.859999999986</c:v>
                </c:pt>
                <c:pt idx="63">
                  <c:v>81157.029999999984</c:v>
                </c:pt>
                <c:pt idx="64">
                  <c:v>81065.179999999964</c:v>
                </c:pt>
                <c:pt idx="66">
                  <c:v>80225.979999999967</c:v>
                </c:pt>
                <c:pt idx="67">
                  <c:v>80884.450000000012</c:v>
                </c:pt>
                <c:pt idx="68">
                  <c:v>81006.449999999983</c:v>
                </c:pt>
                <c:pt idx="69">
                  <c:v>81041.58</c:v>
                </c:pt>
                <c:pt idx="70">
                  <c:v>80949.53</c:v>
                </c:pt>
                <c:pt idx="71">
                  <c:v>81175.039999999979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1-48CF-8833-4F9601022D3B}"/>
            </c:ext>
          </c:extLst>
        </c:ser>
        <c:ser>
          <c:idx val="1"/>
          <c:order val="2"/>
          <c:tx>
            <c:strRef>
              <c:f>'ALL K12 FTEs Grade TRACKING'!$A$38</c:f>
              <c:strCache>
                <c:ptCount val="1"/>
              </c:strCache>
            </c:strRef>
          </c:tx>
          <c:cat>
            <c:strRef>
              <c:f>'ALL K12 FTEs Grade TRACKING'!$B$37:$CJ$37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4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4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4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4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4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TRACKING'!$B$38:$BN$38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62-4AEF-9594-AC1EF0D2F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in val="6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5th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Tracking-Including Charters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0729784879692E-2"/>
          <c:y val="0.1695901811628743"/>
          <c:w val="0.90961192434303684"/>
          <c:h val="0.64439256719245752"/>
        </c:manualLayout>
      </c:layout>
      <c:lineChart>
        <c:grouping val="standard"/>
        <c:varyColors val="0"/>
        <c:ser>
          <c:idx val="2"/>
          <c:order val="0"/>
          <c:tx>
            <c:strRef>
              <c:f>'ALL K12 FTEs Grade TRACKING'!$A$46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'ALL K12 FTEs Grade TRACKING'!$B$44:$CJ$44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5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5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5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5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5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TRACKING'!$B$46:$CJ$46</c:f>
              <c:numCache>
                <c:formatCode>#,##0</c:formatCode>
                <c:ptCount val="87"/>
                <c:pt idx="44">
                  <c:v>79592.559999999954</c:v>
                </c:pt>
                <c:pt idx="45">
                  <c:v>80565.73000000001</c:v>
                </c:pt>
                <c:pt idx="46">
                  <c:v>80619.39</c:v>
                </c:pt>
                <c:pt idx="47">
                  <c:v>80569.239999999976</c:v>
                </c:pt>
                <c:pt idx="48">
                  <c:v>80480.39</c:v>
                </c:pt>
                <c:pt idx="49">
                  <c:v>80586.270000000019</c:v>
                </c:pt>
                <c:pt idx="50">
                  <c:v>80591.899999999994</c:v>
                </c:pt>
                <c:pt idx="51">
                  <c:v>80683.060000000012</c:v>
                </c:pt>
                <c:pt idx="52">
                  <c:v>80725.459999999992</c:v>
                </c:pt>
                <c:pt idx="53">
                  <c:v>80587.819999999978</c:v>
                </c:pt>
                <c:pt idx="55">
                  <c:v>79523.919999999984</c:v>
                </c:pt>
                <c:pt idx="56">
                  <c:v>80176.159999999989</c:v>
                </c:pt>
                <c:pt idx="57">
                  <c:v>80296.889999999985</c:v>
                </c:pt>
                <c:pt idx="58">
                  <c:v>80351.359999999986</c:v>
                </c:pt>
                <c:pt idx="59">
                  <c:v>80279.739999999991</c:v>
                </c:pt>
                <c:pt idx="60">
                  <c:v>80440.64999999998</c:v>
                </c:pt>
                <c:pt idx="61">
                  <c:v>80473.289999999964</c:v>
                </c:pt>
                <c:pt idx="62">
                  <c:v>80561.169999999955</c:v>
                </c:pt>
                <c:pt idx="63">
                  <c:v>80565.549999999945</c:v>
                </c:pt>
                <c:pt idx="64">
                  <c:v>80433.589999999967</c:v>
                </c:pt>
                <c:pt idx="66">
                  <c:v>80853.630000000019</c:v>
                </c:pt>
                <c:pt idx="67">
                  <c:v>81534</c:v>
                </c:pt>
                <c:pt idx="68">
                  <c:v>81647</c:v>
                </c:pt>
                <c:pt idx="69">
                  <c:v>81675</c:v>
                </c:pt>
                <c:pt idx="70">
                  <c:v>81583</c:v>
                </c:pt>
                <c:pt idx="71">
                  <c:v>81746.522210335999</c:v>
                </c:pt>
                <c:pt idx="72">
                  <c:v>81779.692087567775</c:v>
                </c:pt>
                <c:pt idx="73">
                  <c:v>81868.998730065607</c:v>
                </c:pt>
                <c:pt idx="74">
                  <c:v>81873.449834914718</c:v>
                </c:pt>
                <c:pt idx="75">
                  <c:v>81739.347598410241</c:v>
                </c:pt>
                <c:pt idx="77">
                  <c:v>80874.237182550016</c:v>
                </c:pt>
                <c:pt idx="78">
                  <c:v>81554.780588602283</c:v>
                </c:pt>
                <c:pt idx="79">
                  <c:v>81667.809388937269</c:v>
                </c:pt>
                <c:pt idx="80">
                  <c:v>81695.816525303453</c:v>
                </c:pt>
                <c:pt idx="81">
                  <c:v>81603.793077243114</c:v>
                </c:pt>
                <c:pt idx="82">
                  <c:v>81767.356964520994</c:v>
                </c:pt>
                <c:pt idx="83">
                  <c:v>81800.53529576672</c:v>
                </c:pt>
                <c:pt idx="84">
                  <c:v>81889.864699868267</c:v>
                </c:pt>
                <c:pt idx="85">
                  <c:v>81894.316939171462</c:v>
                </c:pt>
                <c:pt idx="86">
                  <c:v>81760.180524000316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DB-47DB-8840-D6DECA6422D6}"/>
            </c:ext>
          </c:extLst>
        </c:ser>
        <c:ser>
          <c:idx val="0"/>
          <c:order val="1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'ALL K12 FTEs Grade TRACKING'!$B$44:$CJ$44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5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5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5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5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5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TRACKING'!$B$47:$CJ$47</c:f>
              <c:numCache>
                <c:formatCode>#,##0</c:formatCode>
                <c:ptCount val="87"/>
                <c:pt idx="0">
                  <c:v>86559.75</c:v>
                </c:pt>
                <c:pt idx="1">
                  <c:v>87017.57</c:v>
                </c:pt>
                <c:pt idx="2">
                  <c:v>87012.680000000008</c:v>
                </c:pt>
                <c:pt idx="3">
                  <c:v>87083.590000000026</c:v>
                </c:pt>
                <c:pt idx="4">
                  <c:v>86926.24</c:v>
                </c:pt>
                <c:pt idx="5">
                  <c:v>87133.640000000029</c:v>
                </c:pt>
                <c:pt idx="6">
                  <c:v>87124.300000000047</c:v>
                </c:pt>
                <c:pt idx="7">
                  <c:v>87107.21</c:v>
                </c:pt>
                <c:pt idx="8">
                  <c:v>87136.47</c:v>
                </c:pt>
                <c:pt idx="9">
                  <c:v>87021.329999999987</c:v>
                </c:pt>
                <c:pt idx="11">
                  <c:v>87556.430000000022</c:v>
                </c:pt>
                <c:pt idx="12">
                  <c:v>88042.980000000054</c:v>
                </c:pt>
                <c:pt idx="13">
                  <c:v>88121.910000000062</c:v>
                </c:pt>
                <c:pt idx="14">
                  <c:v>88143.020000000019</c:v>
                </c:pt>
                <c:pt idx="15">
                  <c:v>87979.140000000029</c:v>
                </c:pt>
                <c:pt idx="16">
                  <c:v>88152.090000000011</c:v>
                </c:pt>
                <c:pt idx="17">
                  <c:v>88181.299999999974</c:v>
                </c:pt>
                <c:pt idx="18">
                  <c:v>88205.949999999983</c:v>
                </c:pt>
                <c:pt idx="19">
                  <c:v>88261.059999999983</c:v>
                </c:pt>
                <c:pt idx="20">
                  <c:v>88150.949999999939</c:v>
                </c:pt>
                <c:pt idx="22">
                  <c:v>86509.750000000015</c:v>
                </c:pt>
                <c:pt idx="23">
                  <c:v>87029.51</c:v>
                </c:pt>
                <c:pt idx="24">
                  <c:v>87087.030000000013</c:v>
                </c:pt>
                <c:pt idx="25">
                  <c:v>87061.949999999983</c:v>
                </c:pt>
                <c:pt idx="26">
                  <c:v>86971.580000000016</c:v>
                </c:pt>
                <c:pt idx="27">
                  <c:v>87097.040000000052</c:v>
                </c:pt>
                <c:pt idx="28">
                  <c:v>87093.790000000023</c:v>
                </c:pt>
                <c:pt idx="29">
                  <c:v>87127.260000000097</c:v>
                </c:pt>
                <c:pt idx="30">
                  <c:v>87191.510000000068</c:v>
                </c:pt>
                <c:pt idx="31">
                  <c:v>87082.710000000021</c:v>
                </c:pt>
                <c:pt idx="33">
                  <c:v>81960.789999999994</c:v>
                </c:pt>
                <c:pt idx="34">
                  <c:v>81651.760000000009</c:v>
                </c:pt>
                <c:pt idx="35">
                  <c:v>81422.12999999999</c:v>
                </c:pt>
                <c:pt idx="36">
                  <c:v>81348.210000000006</c:v>
                </c:pt>
                <c:pt idx="37">
                  <c:v>81194.440000000031</c:v>
                </c:pt>
                <c:pt idx="38">
                  <c:v>81203.55</c:v>
                </c:pt>
                <c:pt idx="39">
                  <c:v>81260.919999999984</c:v>
                </c:pt>
                <c:pt idx="40">
                  <c:v>81189.01999999996</c:v>
                </c:pt>
                <c:pt idx="41">
                  <c:v>81276.38</c:v>
                </c:pt>
                <c:pt idx="42">
                  <c:v>81139.03</c:v>
                </c:pt>
                <c:pt idx="44">
                  <c:v>79592.559999999954</c:v>
                </c:pt>
                <c:pt idx="45">
                  <c:v>80565.73000000001</c:v>
                </c:pt>
                <c:pt idx="46">
                  <c:v>80619.39</c:v>
                </c:pt>
                <c:pt idx="47">
                  <c:v>80569.239999999976</c:v>
                </c:pt>
                <c:pt idx="48">
                  <c:v>80480.39</c:v>
                </c:pt>
                <c:pt idx="49">
                  <c:v>80586.270000000019</c:v>
                </c:pt>
                <c:pt idx="50">
                  <c:v>80591.899999999994</c:v>
                </c:pt>
                <c:pt idx="51">
                  <c:v>80683.060000000012</c:v>
                </c:pt>
                <c:pt idx="52">
                  <c:v>80725.459999999992</c:v>
                </c:pt>
                <c:pt idx="53">
                  <c:v>80587.819999999978</c:v>
                </c:pt>
                <c:pt idx="55">
                  <c:v>79529.969999999987</c:v>
                </c:pt>
                <c:pt idx="56">
                  <c:v>80179.159999999989</c:v>
                </c:pt>
                <c:pt idx="57">
                  <c:v>80297.889999999985</c:v>
                </c:pt>
                <c:pt idx="58">
                  <c:v>80352.359999999986</c:v>
                </c:pt>
                <c:pt idx="59">
                  <c:v>80276.489999999991</c:v>
                </c:pt>
                <c:pt idx="60">
                  <c:v>80442.39999999998</c:v>
                </c:pt>
                <c:pt idx="61">
                  <c:v>80476.039999999964</c:v>
                </c:pt>
                <c:pt idx="62">
                  <c:v>80567.169999999955</c:v>
                </c:pt>
                <c:pt idx="63">
                  <c:v>80560.549999999945</c:v>
                </c:pt>
                <c:pt idx="64">
                  <c:v>80433.589999999967</c:v>
                </c:pt>
                <c:pt idx="66">
                  <c:v>80844.430000000022</c:v>
                </c:pt>
                <c:pt idx="67">
                  <c:v>81534.69</c:v>
                </c:pt>
                <c:pt idx="68">
                  <c:v>81644.909999999989</c:v>
                </c:pt>
                <c:pt idx="69">
                  <c:v>81672.17</c:v>
                </c:pt>
                <c:pt idx="70">
                  <c:v>81574.97</c:v>
                </c:pt>
                <c:pt idx="71">
                  <c:v>81790.700000000026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DB-47DB-8840-D6DECA6422D6}"/>
            </c:ext>
          </c:extLst>
        </c:ser>
        <c:ser>
          <c:idx val="1"/>
          <c:order val="2"/>
          <c:tx>
            <c:strRef>
              <c:f>'ALL K12 FTEs Grade TRACKING'!$A$45</c:f>
              <c:strCache>
                <c:ptCount val="1"/>
              </c:strCache>
            </c:strRef>
          </c:tx>
          <c:cat>
            <c:strRef>
              <c:f>'ALL K12 FTEs Grade TRACKING'!$B$44:$CJ$44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5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5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5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5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5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TRACKING'!$B$45:$BN$45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95-4B89-9B9C-7932A5AA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ax val="90000"/>
          <c:min val="6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baseline="0">
                <a:latin typeface="+mn-lt"/>
              </a:rPr>
              <a:t>6th Grade</a:t>
            </a:r>
            <a:r>
              <a:rPr lang="en-US">
                <a:latin typeface="+mn-lt"/>
              </a:rPr>
              <a:t> FTEs Forecast Tracking-Including Charters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91117603430977E-2"/>
          <c:y val="0.17605829036633161"/>
          <c:w val="0.92037830429291589"/>
          <c:h val="0.63606671442054297"/>
        </c:manualLayout>
      </c:layout>
      <c:lineChart>
        <c:grouping val="standard"/>
        <c:varyColors val="0"/>
        <c:ser>
          <c:idx val="2"/>
          <c:order val="0"/>
          <c:tx>
            <c:strRef>
              <c:f>'ALL K12 FTEs Grade TRACKING'!$A$53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'ALL K12 FTEs Grade TRACKING'!$B$51:$CJ$51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6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6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6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6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6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TRACKING'!$B$53:$CJ$53</c:f>
              <c:numCache>
                <c:formatCode>#,##0</c:formatCode>
                <c:ptCount val="87"/>
                <c:pt idx="44">
                  <c:v>79860.519999999975</c:v>
                </c:pt>
                <c:pt idx="45">
                  <c:v>80704.870000000024</c:v>
                </c:pt>
                <c:pt idx="46">
                  <c:v>80706.569999999978</c:v>
                </c:pt>
                <c:pt idx="47">
                  <c:v>80697.339999999982</c:v>
                </c:pt>
                <c:pt idx="48">
                  <c:v>80413.049999999959</c:v>
                </c:pt>
                <c:pt idx="49">
                  <c:v>80578.200000000012</c:v>
                </c:pt>
                <c:pt idx="50">
                  <c:v>80597.26999999999</c:v>
                </c:pt>
                <c:pt idx="51">
                  <c:v>80527.070000000036</c:v>
                </c:pt>
                <c:pt idx="52">
                  <c:v>80574.58</c:v>
                </c:pt>
                <c:pt idx="53">
                  <c:v>80455.109999999986</c:v>
                </c:pt>
                <c:pt idx="55">
                  <c:v>80031.809999999954</c:v>
                </c:pt>
                <c:pt idx="56">
                  <c:v>80634.570000000022</c:v>
                </c:pt>
                <c:pt idx="57">
                  <c:v>80732.380000000019</c:v>
                </c:pt>
                <c:pt idx="58">
                  <c:v>80759.259999999995</c:v>
                </c:pt>
                <c:pt idx="59">
                  <c:v>80707.310000000012</c:v>
                </c:pt>
                <c:pt idx="60">
                  <c:v>80815.58</c:v>
                </c:pt>
                <c:pt idx="61">
                  <c:v>80814</c:v>
                </c:pt>
                <c:pt idx="62">
                  <c:v>80775.820000000036</c:v>
                </c:pt>
                <c:pt idx="63">
                  <c:v>80728.810000000027</c:v>
                </c:pt>
                <c:pt idx="64">
                  <c:v>80589.98000000001</c:v>
                </c:pt>
                <c:pt idx="66">
                  <c:v>79805.479999999981</c:v>
                </c:pt>
                <c:pt idx="67">
                  <c:v>80489</c:v>
                </c:pt>
                <c:pt idx="68">
                  <c:v>80654</c:v>
                </c:pt>
                <c:pt idx="69">
                  <c:v>80762</c:v>
                </c:pt>
                <c:pt idx="70">
                  <c:v>80637</c:v>
                </c:pt>
                <c:pt idx="71">
                  <c:v>80745.175678138694</c:v>
                </c:pt>
                <c:pt idx="72">
                  <c:v>80743.597054591461</c:v>
                </c:pt>
                <c:pt idx="73">
                  <c:v>80705.450315962735</c:v>
                </c:pt>
                <c:pt idx="74">
                  <c:v>80658.481269788346</c:v>
                </c:pt>
                <c:pt idx="75">
                  <c:v>80519.772214685392</c:v>
                </c:pt>
                <c:pt idx="77">
                  <c:v>81217.059704424057</c:v>
                </c:pt>
                <c:pt idx="78">
                  <c:v>81912.669638092397</c:v>
                </c:pt>
                <c:pt idx="79">
                  <c:v>82080.588117515494</c:v>
                </c:pt>
                <c:pt idx="80">
                  <c:v>82190.49839495607</c:v>
                </c:pt>
                <c:pt idx="81">
                  <c:v>82063.287425696151</c:v>
                </c:pt>
                <c:pt idx="82">
                  <c:v>82173.376488627124</c:v>
                </c:pt>
                <c:pt idx="83">
                  <c:v>82171.769942774801</c:v>
                </c:pt>
                <c:pt idx="84">
                  <c:v>82132.94847401428</c:v>
                </c:pt>
                <c:pt idx="85">
                  <c:v>82085.148650901814</c:v>
                </c:pt>
                <c:pt idx="86">
                  <c:v>81943.986144143622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0-431E-89FC-8BE77C885899}"/>
            </c:ext>
          </c:extLst>
        </c:ser>
        <c:ser>
          <c:idx val="0"/>
          <c:order val="1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'ALL K12 FTEs Grade TRACKING'!$B$51:$CJ$51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6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6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6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6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6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TRACKING'!$B$54:$CJ$54</c:f>
              <c:numCache>
                <c:formatCode>#,##0</c:formatCode>
                <c:ptCount val="87"/>
                <c:pt idx="0">
                  <c:v>83798.720000000001</c:v>
                </c:pt>
                <c:pt idx="1">
                  <c:v>84221.100000000049</c:v>
                </c:pt>
                <c:pt idx="2">
                  <c:v>84279.38999999997</c:v>
                </c:pt>
                <c:pt idx="3">
                  <c:v>84254.940000000046</c:v>
                </c:pt>
                <c:pt idx="4">
                  <c:v>84117.920000000027</c:v>
                </c:pt>
                <c:pt idx="5">
                  <c:v>84230.440000000031</c:v>
                </c:pt>
                <c:pt idx="6">
                  <c:v>84231.61000000003</c:v>
                </c:pt>
                <c:pt idx="7">
                  <c:v>84164.670000000013</c:v>
                </c:pt>
                <c:pt idx="8">
                  <c:v>84162.340000000011</c:v>
                </c:pt>
                <c:pt idx="9">
                  <c:v>83966.60000000002</c:v>
                </c:pt>
                <c:pt idx="11">
                  <c:v>86875.61</c:v>
                </c:pt>
                <c:pt idx="12">
                  <c:v>87324.41</c:v>
                </c:pt>
                <c:pt idx="13">
                  <c:v>87340.900000000009</c:v>
                </c:pt>
                <c:pt idx="14">
                  <c:v>87315.74000000002</c:v>
                </c:pt>
                <c:pt idx="15">
                  <c:v>87227.770000000048</c:v>
                </c:pt>
                <c:pt idx="16">
                  <c:v>87345.310000000012</c:v>
                </c:pt>
                <c:pt idx="17">
                  <c:v>87335.050000000032</c:v>
                </c:pt>
                <c:pt idx="18">
                  <c:v>87333.959999999963</c:v>
                </c:pt>
                <c:pt idx="19">
                  <c:v>87314.989999999976</c:v>
                </c:pt>
                <c:pt idx="20">
                  <c:v>87162.730000000025</c:v>
                </c:pt>
                <c:pt idx="22">
                  <c:v>87876.056000000011</c:v>
                </c:pt>
                <c:pt idx="23">
                  <c:v>88435.09</c:v>
                </c:pt>
                <c:pt idx="24">
                  <c:v>88461.109999999986</c:v>
                </c:pt>
                <c:pt idx="25">
                  <c:v>88395.580000000016</c:v>
                </c:pt>
                <c:pt idx="26">
                  <c:v>88285.909999999989</c:v>
                </c:pt>
                <c:pt idx="27">
                  <c:v>88376.940000000017</c:v>
                </c:pt>
                <c:pt idx="28">
                  <c:v>88328.719999999987</c:v>
                </c:pt>
                <c:pt idx="29">
                  <c:v>88379.209999999977</c:v>
                </c:pt>
                <c:pt idx="30">
                  <c:v>88365.160000000047</c:v>
                </c:pt>
                <c:pt idx="31">
                  <c:v>88211.220000000074</c:v>
                </c:pt>
                <c:pt idx="33">
                  <c:v>84528.920000000027</c:v>
                </c:pt>
                <c:pt idx="34">
                  <c:v>84113.45</c:v>
                </c:pt>
                <c:pt idx="35">
                  <c:v>83981.940000000017</c:v>
                </c:pt>
                <c:pt idx="36">
                  <c:v>83811.019999999946</c:v>
                </c:pt>
                <c:pt idx="37">
                  <c:v>83669.290000000008</c:v>
                </c:pt>
                <c:pt idx="38">
                  <c:v>83574.37</c:v>
                </c:pt>
                <c:pt idx="39">
                  <c:v>83616.909999999974</c:v>
                </c:pt>
                <c:pt idx="40">
                  <c:v>83648.89999999998</c:v>
                </c:pt>
                <c:pt idx="41">
                  <c:v>83661.249999999985</c:v>
                </c:pt>
                <c:pt idx="42">
                  <c:v>83520.720000000016</c:v>
                </c:pt>
                <c:pt idx="44">
                  <c:v>79860.519999999975</c:v>
                </c:pt>
                <c:pt idx="45">
                  <c:v>80704.870000000024</c:v>
                </c:pt>
                <c:pt idx="46">
                  <c:v>80706.569999999978</c:v>
                </c:pt>
                <c:pt idx="47">
                  <c:v>80697.339999999982</c:v>
                </c:pt>
                <c:pt idx="48">
                  <c:v>80413.049999999959</c:v>
                </c:pt>
                <c:pt idx="49">
                  <c:v>80578.200000000012</c:v>
                </c:pt>
                <c:pt idx="50">
                  <c:v>80597.26999999999</c:v>
                </c:pt>
                <c:pt idx="51">
                  <c:v>80527.070000000036</c:v>
                </c:pt>
                <c:pt idx="52">
                  <c:v>80574.58</c:v>
                </c:pt>
                <c:pt idx="53">
                  <c:v>80455.109999999986</c:v>
                </c:pt>
                <c:pt idx="55">
                  <c:v>80039.389999999956</c:v>
                </c:pt>
                <c:pt idx="56">
                  <c:v>80639.560000000027</c:v>
                </c:pt>
                <c:pt idx="57">
                  <c:v>80738.800000000017</c:v>
                </c:pt>
                <c:pt idx="58">
                  <c:v>80764.45</c:v>
                </c:pt>
                <c:pt idx="59">
                  <c:v>80710.300000000017</c:v>
                </c:pt>
                <c:pt idx="60">
                  <c:v>80822.100000000006</c:v>
                </c:pt>
                <c:pt idx="61">
                  <c:v>80820.479999999996</c:v>
                </c:pt>
                <c:pt idx="62">
                  <c:v>80782.790000000037</c:v>
                </c:pt>
                <c:pt idx="63">
                  <c:v>80733.22000000003</c:v>
                </c:pt>
                <c:pt idx="64">
                  <c:v>80594.55</c:v>
                </c:pt>
                <c:pt idx="66">
                  <c:v>79796.90999999996</c:v>
                </c:pt>
                <c:pt idx="67">
                  <c:v>80486.569999999992</c:v>
                </c:pt>
                <c:pt idx="68">
                  <c:v>80657.389999999985</c:v>
                </c:pt>
                <c:pt idx="69">
                  <c:v>80761.84</c:v>
                </c:pt>
                <c:pt idx="70">
                  <c:v>80629.600000000006</c:v>
                </c:pt>
                <c:pt idx="71">
                  <c:v>80845.900000000038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0-431E-89FC-8BE77C885899}"/>
            </c:ext>
          </c:extLst>
        </c:ser>
        <c:ser>
          <c:idx val="1"/>
          <c:order val="2"/>
          <c:tx>
            <c:strRef>
              <c:f>'ALL K12 FTEs Grade TRACKING'!$A$52</c:f>
              <c:strCache>
                <c:ptCount val="1"/>
              </c:strCache>
            </c:strRef>
          </c:tx>
          <c:cat>
            <c:strRef>
              <c:f>'ALL K12 FTEs Grade TRACKING'!$B$51:$CJ$51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6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6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6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6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6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TRACKING'!$B$52:$BN$52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2-413C-A21B-C3C78FCD5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ax val="90000"/>
          <c:min val="6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7th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Tracking-Including Charters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947150058354859E-2"/>
          <c:y val="0.16959025164558761"/>
          <c:w val="0.93344856625271844"/>
          <c:h val="0.67259635496421422"/>
        </c:manualLayout>
      </c:layout>
      <c:lineChart>
        <c:grouping val="standard"/>
        <c:varyColors val="0"/>
        <c:ser>
          <c:idx val="2"/>
          <c:order val="0"/>
          <c:tx>
            <c:strRef>
              <c:f>'ALL K12 FTEs Grade TRACKING'!$A$60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'ALL K12 FTEs Grade TRACKING'!$B$58:$CJ$58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7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7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7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7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7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TRACKING'!$B$60:$CJ$60</c:f>
              <c:numCache>
                <c:formatCode>#,##0</c:formatCode>
                <c:ptCount val="87"/>
                <c:pt idx="44">
                  <c:v>82432.41</c:v>
                </c:pt>
                <c:pt idx="45">
                  <c:v>83585.040000000008</c:v>
                </c:pt>
                <c:pt idx="46">
                  <c:v>83572.829999999958</c:v>
                </c:pt>
                <c:pt idx="47">
                  <c:v>83510.730000000025</c:v>
                </c:pt>
                <c:pt idx="48">
                  <c:v>83219.929999999993</c:v>
                </c:pt>
                <c:pt idx="49">
                  <c:v>83247.350000000006</c:v>
                </c:pt>
                <c:pt idx="50">
                  <c:v>83241.920000000042</c:v>
                </c:pt>
                <c:pt idx="51">
                  <c:v>83190.510000000009</c:v>
                </c:pt>
                <c:pt idx="52">
                  <c:v>83189.380000000034</c:v>
                </c:pt>
                <c:pt idx="53">
                  <c:v>83019.95</c:v>
                </c:pt>
                <c:pt idx="55">
                  <c:v>80338.629999999961</c:v>
                </c:pt>
                <c:pt idx="56">
                  <c:v>81143.239999999976</c:v>
                </c:pt>
                <c:pt idx="57">
                  <c:v>81221.719999999943</c:v>
                </c:pt>
                <c:pt idx="58">
                  <c:v>81235.479999999967</c:v>
                </c:pt>
                <c:pt idx="59">
                  <c:v>81129.470000000016</c:v>
                </c:pt>
                <c:pt idx="60">
                  <c:v>81280.029999999984</c:v>
                </c:pt>
                <c:pt idx="61">
                  <c:v>81244.579999999987</c:v>
                </c:pt>
                <c:pt idx="62">
                  <c:v>81210.569999999992</c:v>
                </c:pt>
                <c:pt idx="63">
                  <c:v>81196.680000000008</c:v>
                </c:pt>
                <c:pt idx="64">
                  <c:v>81001.600000000006</c:v>
                </c:pt>
                <c:pt idx="66">
                  <c:v>80378.410000000047</c:v>
                </c:pt>
                <c:pt idx="67">
                  <c:v>81241</c:v>
                </c:pt>
                <c:pt idx="68">
                  <c:v>81248</c:v>
                </c:pt>
                <c:pt idx="69">
                  <c:v>81271</c:v>
                </c:pt>
                <c:pt idx="70">
                  <c:v>81239</c:v>
                </c:pt>
                <c:pt idx="71">
                  <c:v>81389.763265678892</c:v>
                </c:pt>
                <c:pt idx="72">
                  <c:v>81354.265405899961</c:v>
                </c:pt>
                <c:pt idx="73">
                  <c:v>81320.209490213601</c:v>
                </c:pt>
                <c:pt idx="74">
                  <c:v>81306.300737820682</c:v>
                </c:pt>
                <c:pt idx="75">
                  <c:v>81110.957367279741</c:v>
                </c:pt>
                <c:pt idx="77">
                  <c:v>80263.79870212877</c:v>
                </c:pt>
                <c:pt idx="78">
                  <c:v>81125.158738019818</c:v>
                </c:pt>
                <c:pt idx="79">
                  <c:v>81132.148756743933</c:v>
                </c:pt>
                <c:pt idx="80">
                  <c:v>81155.115961123171</c:v>
                </c:pt>
                <c:pt idx="81">
                  <c:v>81123.161589812924</c:v>
                </c:pt>
                <c:pt idx="82">
                  <c:v>81273.709882670737</c:v>
                </c:pt>
                <c:pt idx="83">
                  <c:v>81238.262639167748</c:v>
                </c:pt>
                <c:pt idx="84">
                  <c:v>81204.25528369422</c:v>
                </c:pt>
                <c:pt idx="85">
                  <c:v>81190.366363743407</c:v>
                </c:pt>
                <c:pt idx="86">
                  <c:v>80995.301532641461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4B-45CF-B978-488396352DC5}"/>
            </c:ext>
          </c:extLst>
        </c:ser>
        <c:ser>
          <c:idx val="0"/>
          <c:order val="1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'ALL K12 FTEs Grade TRACKING'!$B$58:$CJ$58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7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7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7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7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7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TRACKING'!$B$61:$CJ$61</c:f>
              <c:numCache>
                <c:formatCode>#,##0</c:formatCode>
                <c:ptCount val="87"/>
                <c:pt idx="0">
                  <c:v>81850.060000000041</c:v>
                </c:pt>
                <c:pt idx="1">
                  <c:v>82327.640000000101</c:v>
                </c:pt>
                <c:pt idx="2">
                  <c:v>82371.680000000095</c:v>
                </c:pt>
                <c:pt idx="3">
                  <c:v>82334.630000000092</c:v>
                </c:pt>
                <c:pt idx="4">
                  <c:v>82213.660000000076</c:v>
                </c:pt>
                <c:pt idx="5">
                  <c:v>82335.420000000027</c:v>
                </c:pt>
                <c:pt idx="6">
                  <c:v>82326.960000000036</c:v>
                </c:pt>
                <c:pt idx="7">
                  <c:v>82189.86000000003</c:v>
                </c:pt>
                <c:pt idx="8">
                  <c:v>82117.940000000046</c:v>
                </c:pt>
                <c:pt idx="9">
                  <c:v>81914.110000000044</c:v>
                </c:pt>
                <c:pt idx="11">
                  <c:v>84145.079999999987</c:v>
                </c:pt>
                <c:pt idx="12">
                  <c:v>84678.389999999956</c:v>
                </c:pt>
                <c:pt idx="13">
                  <c:v>84733.699999999983</c:v>
                </c:pt>
                <c:pt idx="14">
                  <c:v>84724.239999999991</c:v>
                </c:pt>
                <c:pt idx="15">
                  <c:v>84572.060000000041</c:v>
                </c:pt>
                <c:pt idx="16">
                  <c:v>84702.96</c:v>
                </c:pt>
                <c:pt idx="17">
                  <c:v>84659.510000000009</c:v>
                </c:pt>
                <c:pt idx="18">
                  <c:v>84601.799999999988</c:v>
                </c:pt>
                <c:pt idx="19">
                  <c:v>84625.090000000011</c:v>
                </c:pt>
                <c:pt idx="20">
                  <c:v>84442.270000000033</c:v>
                </c:pt>
                <c:pt idx="22">
                  <c:v>87284.489999999991</c:v>
                </c:pt>
                <c:pt idx="23">
                  <c:v>87933.759999999966</c:v>
                </c:pt>
                <c:pt idx="24">
                  <c:v>88017.820000000051</c:v>
                </c:pt>
                <c:pt idx="25">
                  <c:v>87939.58</c:v>
                </c:pt>
                <c:pt idx="26">
                  <c:v>87807.299999999988</c:v>
                </c:pt>
                <c:pt idx="27">
                  <c:v>87923.819999999963</c:v>
                </c:pt>
                <c:pt idx="28">
                  <c:v>87912.369999999966</c:v>
                </c:pt>
                <c:pt idx="29">
                  <c:v>87876.24000000002</c:v>
                </c:pt>
                <c:pt idx="30">
                  <c:v>87899.000000000015</c:v>
                </c:pt>
                <c:pt idx="31">
                  <c:v>87715.219999999958</c:v>
                </c:pt>
                <c:pt idx="33">
                  <c:v>86558.959999999977</c:v>
                </c:pt>
                <c:pt idx="34">
                  <c:v>86346.16999999994</c:v>
                </c:pt>
                <c:pt idx="35">
                  <c:v>86279.029999999941</c:v>
                </c:pt>
                <c:pt idx="36">
                  <c:v>86160.809999999983</c:v>
                </c:pt>
                <c:pt idx="37">
                  <c:v>85920.239999999976</c:v>
                </c:pt>
                <c:pt idx="38">
                  <c:v>85843.629999999976</c:v>
                </c:pt>
                <c:pt idx="39">
                  <c:v>85864.609999999986</c:v>
                </c:pt>
                <c:pt idx="40">
                  <c:v>85918.199999999968</c:v>
                </c:pt>
                <c:pt idx="41">
                  <c:v>85951.929999999964</c:v>
                </c:pt>
                <c:pt idx="42">
                  <c:v>85801.84</c:v>
                </c:pt>
                <c:pt idx="44">
                  <c:v>82432.41</c:v>
                </c:pt>
                <c:pt idx="45">
                  <c:v>83585.040000000008</c:v>
                </c:pt>
                <c:pt idx="46">
                  <c:v>83572.829999999958</c:v>
                </c:pt>
                <c:pt idx="47">
                  <c:v>83510.730000000025</c:v>
                </c:pt>
                <c:pt idx="48">
                  <c:v>83219.929999999993</c:v>
                </c:pt>
                <c:pt idx="49">
                  <c:v>83247.350000000006</c:v>
                </c:pt>
                <c:pt idx="50">
                  <c:v>83241.920000000042</c:v>
                </c:pt>
                <c:pt idx="51">
                  <c:v>83190.510000000009</c:v>
                </c:pt>
                <c:pt idx="52">
                  <c:v>83189.380000000034</c:v>
                </c:pt>
                <c:pt idx="53">
                  <c:v>83019.95</c:v>
                </c:pt>
                <c:pt idx="55">
                  <c:v>80354.709999999963</c:v>
                </c:pt>
                <c:pt idx="56">
                  <c:v>81145.249999999971</c:v>
                </c:pt>
                <c:pt idx="57">
                  <c:v>81223.799999999945</c:v>
                </c:pt>
                <c:pt idx="58">
                  <c:v>81240.079999999973</c:v>
                </c:pt>
                <c:pt idx="59">
                  <c:v>81134.940000000017</c:v>
                </c:pt>
                <c:pt idx="60">
                  <c:v>81281.099999999991</c:v>
                </c:pt>
                <c:pt idx="61">
                  <c:v>81247.759999999995</c:v>
                </c:pt>
                <c:pt idx="62">
                  <c:v>81210.960000000006</c:v>
                </c:pt>
                <c:pt idx="63">
                  <c:v>81199.820000000007</c:v>
                </c:pt>
                <c:pt idx="64">
                  <c:v>81004.509999999995</c:v>
                </c:pt>
                <c:pt idx="66">
                  <c:v>80369.810000000041</c:v>
                </c:pt>
                <c:pt idx="67">
                  <c:v>81239.339999999982</c:v>
                </c:pt>
                <c:pt idx="68">
                  <c:v>81249.309999999939</c:v>
                </c:pt>
                <c:pt idx="69">
                  <c:v>81268.549999999959</c:v>
                </c:pt>
                <c:pt idx="70">
                  <c:v>81223.44</c:v>
                </c:pt>
                <c:pt idx="71">
                  <c:v>81344.659999999989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4B-45CF-B978-488396352DC5}"/>
            </c:ext>
          </c:extLst>
        </c:ser>
        <c:ser>
          <c:idx val="1"/>
          <c:order val="2"/>
          <c:tx>
            <c:strRef>
              <c:f>'ALL K12 FTEs Grade TRACKING'!$A$59</c:f>
              <c:strCache>
                <c:ptCount val="1"/>
              </c:strCache>
            </c:strRef>
          </c:tx>
          <c:cat>
            <c:strRef>
              <c:f>'ALL K12 FTEs Grade TRACKING'!$B$58:$CJ$58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7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7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7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7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7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TRACKING'!$B$59:$BN$59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5-4902-BE74-535C1EF73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ax val="90000"/>
          <c:min val="6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9379103835322149"/>
          <c:y val="0.95362850588147041"/>
          <c:w val="0.21557331374136854"/>
          <c:h val="3.43360986839247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8th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Tracking-Including Charters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33005920346569E-2"/>
          <c:y val="0.1593182585326873"/>
          <c:w val="0.93396388132205865"/>
          <c:h val="0.66192883109544309"/>
        </c:manualLayout>
      </c:layout>
      <c:lineChart>
        <c:grouping val="standard"/>
        <c:varyColors val="0"/>
        <c:ser>
          <c:idx val="2"/>
          <c:order val="0"/>
          <c:tx>
            <c:strRef>
              <c:f>'ALL K12 FTEs Grade TRACKING'!$A$11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'ALL K12 FTEs Grade TRACKING'!$B$65:$CJ$65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8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8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8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8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8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TRACKING'!$B$67:$CJ$67</c:f>
              <c:numCache>
                <c:formatCode>#,##0</c:formatCode>
                <c:ptCount val="87"/>
                <c:pt idx="44">
                  <c:v>84667.090000000011</c:v>
                </c:pt>
                <c:pt idx="45">
                  <c:v>85708.130000000019</c:v>
                </c:pt>
                <c:pt idx="46">
                  <c:v>85773.849999999991</c:v>
                </c:pt>
                <c:pt idx="47">
                  <c:v>85566.180000000037</c:v>
                </c:pt>
                <c:pt idx="48">
                  <c:v>85417.500000000058</c:v>
                </c:pt>
                <c:pt idx="49">
                  <c:v>85398.560000000027</c:v>
                </c:pt>
                <c:pt idx="50">
                  <c:v>85411.270000000019</c:v>
                </c:pt>
                <c:pt idx="51">
                  <c:v>85298.780000000072</c:v>
                </c:pt>
                <c:pt idx="52">
                  <c:v>85301.680000000066</c:v>
                </c:pt>
                <c:pt idx="53">
                  <c:v>85140.740000000049</c:v>
                </c:pt>
                <c:pt idx="55">
                  <c:v>83140.00999999998</c:v>
                </c:pt>
                <c:pt idx="56">
                  <c:v>84061.350000000035</c:v>
                </c:pt>
                <c:pt idx="57">
                  <c:v>84103.099999999991</c:v>
                </c:pt>
                <c:pt idx="58">
                  <c:v>84114.639999999985</c:v>
                </c:pt>
                <c:pt idx="59">
                  <c:v>83966.899999999965</c:v>
                </c:pt>
                <c:pt idx="60">
                  <c:v>84060.93</c:v>
                </c:pt>
                <c:pt idx="61">
                  <c:v>84068.189999999988</c:v>
                </c:pt>
                <c:pt idx="62">
                  <c:v>84041.27</c:v>
                </c:pt>
                <c:pt idx="63">
                  <c:v>83981.560000000027</c:v>
                </c:pt>
                <c:pt idx="64">
                  <c:v>83737.670000000027</c:v>
                </c:pt>
                <c:pt idx="66">
                  <c:v>81030.150000000023</c:v>
                </c:pt>
                <c:pt idx="67">
                  <c:v>81937</c:v>
                </c:pt>
                <c:pt idx="68">
                  <c:v>82021</c:v>
                </c:pt>
                <c:pt idx="69">
                  <c:v>82003</c:v>
                </c:pt>
                <c:pt idx="70">
                  <c:v>81945</c:v>
                </c:pt>
                <c:pt idx="71">
                  <c:v>82036.765783302733</c:v>
                </c:pt>
                <c:pt idx="72">
                  <c:v>82043.85096448721</c:v>
                </c:pt>
                <c:pt idx="73">
                  <c:v>82017.579190728749</c:v>
                </c:pt>
                <c:pt idx="74">
                  <c:v>81959.306991207297</c:v>
                </c:pt>
                <c:pt idx="75">
                  <c:v>81721.289795740988</c:v>
                </c:pt>
                <c:pt idx="77">
                  <c:v>81100.41567895253</c:v>
                </c:pt>
                <c:pt idx="78">
                  <c:v>82008.052058231799</c:v>
                </c:pt>
                <c:pt idx="79">
                  <c:v>82092.124899230272</c:v>
                </c:pt>
                <c:pt idx="80">
                  <c:v>82074.109290444889</c:v>
                </c:pt>
                <c:pt idx="81">
                  <c:v>82016.05899546975</c:v>
                </c:pt>
                <c:pt idx="82">
                  <c:v>82107.904353906779</c:v>
                </c:pt>
                <c:pt idx="83">
                  <c:v>82114.995679039741</c:v>
                </c:pt>
                <c:pt idx="84">
                  <c:v>82088.701123588049</c:v>
                </c:pt>
                <c:pt idx="85">
                  <c:v>82030.378393052364</c:v>
                </c:pt>
                <c:pt idx="86">
                  <c:v>81792.154799845928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DE-4CF5-A497-5D84541DBC3A}"/>
            </c:ext>
          </c:extLst>
        </c:ser>
        <c:ser>
          <c:idx val="0"/>
          <c:order val="1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'ALL K12 FTEs Grade TRACKING'!$B$65:$CJ$65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8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8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8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8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8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TRACKING'!$B$68:$CJ$68</c:f>
              <c:numCache>
                <c:formatCode>#,##0</c:formatCode>
                <c:ptCount val="87"/>
                <c:pt idx="0">
                  <c:v>81470.030000000013</c:v>
                </c:pt>
                <c:pt idx="1">
                  <c:v>81975.970000000016</c:v>
                </c:pt>
                <c:pt idx="2">
                  <c:v>82070.900000000023</c:v>
                </c:pt>
                <c:pt idx="3">
                  <c:v>82037.560000000027</c:v>
                </c:pt>
                <c:pt idx="4">
                  <c:v>81872.900000000023</c:v>
                </c:pt>
                <c:pt idx="5">
                  <c:v>81913.78</c:v>
                </c:pt>
                <c:pt idx="6">
                  <c:v>81920.419999999984</c:v>
                </c:pt>
                <c:pt idx="7">
                  <c:v>81846.750000000044</c:v>
                </c:pt>
                <c:pt idx="8">
                  <c:v>81792.320000000065</c:v>
                </c:pt>
                <c:pt idx="9">
                  <c:v>81580.209999999992</c:v>
                </c:pt>
                <c:pt idx="11">
                  <c:v>82090.089999999982</c:v>
                </c:pt>
                <c:pt idx="12">
                  <c:v>82798.390000000014</c:v>
                </c:pt>
                <c:pt idx="13">
                  <c:v>82831.600000000006</c:v>
                </c:pt>
                <c:pt idx="14">
                  <c:v>82777.849999999977</c:v>
                </c:pt>
                <c:pt idx="15">
                  <c:v>82622.169999999984</c:v>
                </c:pt>
                <c:pt idx="16">
                  <c:v>82731.22</c:v>
                </c:pt>
                <c:pt idx="17">
                  <c:v>82739.520000000004</c:v>
                </c:pt>
                <c:pt idx="18">
                  <c:v>82623.729999999981</c:v>
                </c:pt>
                <c:pt idx="19">
                  <c:v>82596.220000000016</c:v>
                </c:pt>
                <c:pt idx="20">
                  <c:v>82359.329999999973</c:v>
                </c:pt>
                <c:pt idx="22">
                  <c:v>84577.790000000008</c:v>
                </c:pt>
                <c:pt idx="23">
                  <c:v>85282.960000000036</c:v>
                </c:pt>
                <c:pt idx="24">
                  <c:v>85329.170000000013</c:v>
                </c:pt>
                <c:pt idx="25">
                  <c:v>85239.849999999977</c:v>
                </c:pt>
                <c:pt idx="26">
                  <c:v>85115.21</c:v>
                </c:pt>
                <c:pt idx="27">
                  <c:v>85239.320000000065</c:v>
                </c:pt>
                <c:pt idx="28">
                  <c:v>85229.77</c:v>
                </c:pt>
                <c:pt idx="29">
                  <c:v>85118.999999999985</c:v>
                </c:pt>
                <c:pt idx="30">
                  <c:v>85097.300000000017</c:v>
                </c:pt>
                <c:pt idx="31">
                  <c:v>84846.350000000079</c:v>
                </c:pt>
                <c:pt idx="33">
                  <c:v>86546.530000000057</c:v>
                </c:pt>
                <c:pt idx="34">
                  <c:v>86469.900000000009</c:v>
                </c:pt>
                <c:pt idx="35">
                  <c:v>86493.06</c:v>
                </c:pt>
                <c:pt idx="36">
                  <c:v>86307.389999999941</c:v>
                </c:pt>
                <c:pt idx="37">
                  <c:v>86153.12</c:v>
                </c:pt>
                <c:pt idx="38">
                  <c:v>86073.84</c:v>
                </c:pt>
                <c:pt idx="39">
                  <c:v>86101.499999999985</c:v>
                </c:pt>
                <c:pt idx="40">
                  <c:v>86126.42</c:v>
                </c:pt>
                <c:pt idx="41">
                  <c:v>86116.989999999976</c:v>
                </c:pt>
                <c:pt idx="42">
                  <c:v>85994.849999999962</c:v>
                </c:pt>
                <c:pt idx="44">
                  <c:v>84667.090000000011</c:v>
                </c:pt>
                <c:pt idx="45">
                  <c:v>85708.130000000019</c:v>
                </c:pt>
                <c:pt idx="46">
                  <c:v>85773.849999999991</c:v>
                </c:pt>
                <c:pt idx="47">
                  <c:v>85566.180000000037</c:v>
                </c:pt>
                <c:pt idx="48">
                  <c:v>85417.500000000058</c:v>
                </c:pt>
                <c:pt idx="49">
                  <c:v>85398.560000000027</c:v>
                </c:pt>
                <c:pt idx="50">
                  <c:v>85411.270000000019</c:v>
                </c:pt>
                <c:pt idx="51">
                  <c:v>85298.780000000072</c:v>
                </c:pt>
                <c:pt idx="52">
                  <c:v>85301.680000000066</c:v>
                </c:pt>
                <c:pt idx="53">
                  <c:v>85140.740000000049</c:v>
                </c:pt>
                <c:pt idx="55">
                  <c:v>83142.329999999973</c:v>
                </c:pt>
                <c:pt idx="56">
                  <c:v>84061.770000000033</c:v>
                </c:pt>
                <c:pt idx="57">
                  <c:v>84102.98</c:v>
                </c:pt>
                <c:pt idx="58">
                  <c:v>84112.909999999974</c:v>
                </c:pt>
                <c:pt idx="59">
                  <c:v>83969.929999999964</c:v>
                </c:pt>
                <c:pt idx="60">
                  <c:v>84061.799999999988</c:v>
                </c:pt>
                <c:pt idx="61">
                  <c:v>84069.239999999976</c:v>
                </c:pt>
                <c:pt idx="62">
                  <c:v>84040.76</c:v>
                </c:pt>
                <c:pt idx="63">
                  <c:v>83980.040000000023</c:v>
                </c:pt>
                <c:pt idx="64">
                  <c:v>83739.840000000026</c:v>
                </c:pt>
                <c:pt idx="66">
                  <c:v>81017.570000000051</c:v>
                </c:pt>
                <c:pt idx="67">
                  <c:v>81935.390000000058</c:v>
                </c:pt>
                <c:pt idx="68">
                  <c:v>82019.819999999992</c:v>
                </c:pt>
                <c:pt idx="69">
                  <c:v>82000.84</c:v>
                </c:pt>
                <c:pt idx="70">
                  <c:v>81937.310000000027</c:v>
                </c:pt>
                <c:pt idx="71">
                  <c:v>82114.430000000008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DE-4CF5-A497-5D84541DBC3A}"/>
            </c:ext>
          </c:extLst>
        </c:ser>
        <c:ser>
          <c:idx val="1"/>
          <c:order val="2"/>
          <c:tx>
            <c:strRef>
              <c:f>'ALL K12 FTEs Grade TRACKING'!$A$66</c:f>
              <c:strCache>
                <c:ptCount val="1"/>
              </c:strCache>
            </c:strRef>
          </c:tx>
          <c:cat>
            <c:strRef>
              <c:f>'ALL K12 FTEs Grade TRACKING'!$B$65:$CJ$65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8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8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8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8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8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TRACKING'!$B$66:$BN$66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0-414A-8617-0A185D8F3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ax val="90000"/>
          <c:min val="6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Running Start FTEs: Forecast Tracking</a:t>
            </a:r>
            <a:br>
              <a:rPr lang="en-US">
                <a:latin typeface="+mn-lt"/>
              </a:rPr>
            </a:br>
            <a:r>
              <a:rPr lang="en-US">
                <a:latin typeface="+mn-lt"/>
              </a:rPr>
              <a:t>Excludes Charters</a:t>
            </a:r>
          </a:p>
        </c:rich>
      </c:tx>
      <c:layout>
        <c:manualLayout>
          <c:xMode val="edge"/>
          <c:yMode val="edge"/>
          <c:x val="0.38838007441533229"/>
          <c:y val="1.97946000666372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21278935434586E-2"/>
          <c:y val="0.12537527879437607"/>
          <c:w val="0.90968484533446325"/>
          <c:h val="0.78556426147048641"/>
        </c:manualLayout>
      </c:layout>
      <c:lineChart>
        <c:grouping val="standard"/>
        <c:varyColors val="0"/>
        <c:ser>
          <c:idx val="2"/>
          <c:order val="0"/>
          <c:tx>
            <c:strRef>
              <c:f>'K12 &amp; RS TRACKING'!$A$101</c:f>
              <c:strCache>
                <c:ptCount val="1"/>
                <c:pt idx="0">
                  <c:v>Feb 2024 FC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'K12 &amp; RS TRACKING'!$B$99:$CJ$99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&amp; RS TRACKING'!$B$101:$CJ$101</c:f>
              <c:numCache>
                <c:formatCode>#,##0</c:formatCode>
                <c:ptCount val="87"/>
                <c:pt idx="45">
                  <c:v>23122.189000000002</c:v>
                </c:pt>
                <c:pt idx="46">
                  <c:v>22874.417000000001</c:v>
                </c:pt>
                <c:pt idx="47">
                  <c:v>22456.034000000007</c:v>
                </c:pt>
                <c:pt idx="48">
                  <c:v>21399.996999999996</c:v>
                </c:pt>
                <c:pt idx="49">
                  <c:v>21754.369999999981</c:v>
                </c:pt>
                <c:pt idx="50">
                  <c:v>21313.982999999982</c:v>
                </c:pt>
                <c:pt idx="51">
                  <c:v>20130.509999999998</c:v>
                </c:pt>
                <c:pt idx="52">
                  <c:v>20101.42099999998</c:v>
                </c:pt>
                <c:pt idx="53">
                  <c:v>19669.090000000004</c:v>
                </c:pt>
                <c:pt idx="56">
                  <c:v>22694.862593178681</c:v>
                </c:pt>
                <c:pt idx="57">
                  <c:v>22509.447779286373</c:v>
                </c:pt>
                <c:pt idx="58">
                  <c:v>22109.029039912999</c:v>
                </c:pt>
                <c:pt idx="59">
                  <c:v>21647.976462023067</c:v>
                </c:pt>
                <c:pt idx="60">
                  <c:v>21897.273755067512</c:v>
                </c:pt>
                <c:pt idx="61">
                  <c:v>21437.346937225822</c:v>
                </c:pt>
                <c:pt idx="62">
                  <c:v>20494.081688227241</c:v>
                </c:pt>
                <c:pt idx="63">
                  <c:v>20576.438505359103</c:v>
                </c:pt>
                <c:pt idx="64">
                  <c:v>20005.308140351714</c:v>
                </c:pt>
                <c:pt idx="67">
                  <c:v>25913.808980231366</c:v>
                </c:pt>
                <c:pt idx="68">
                  <c:v>25664.827026087194</c:v>
                </c:pt>
                <c:pt idx="69">
                  <c:v>25638.635368987456</c:v>
                </c:pt>
                <c:pt idx="70">
                  <c:v>25545.471932182278</c:v>
                </c:pt>
                <c:pt idx="71">
                  <c:v>25847.082277839498</c:v>
                </c:pt>
                <c:pt idx="72">
                  <c:v>25302.002059825805</c:v>
                </c:pt>
                <c:pt idx="73">
                  <c:v>24175.847653627014</c:v>
                </c:pt>
                <c:pt idx="74">
                  <c:v>24283.558045179579</c:v>
                </c:pt>
                <c:pt idx="75">
                  <c:v>23612.516639324367</c:v>
                </c:pt>
                <c:pt idx="78">
                  <c:v>27247.88698962301</c:v>
                </c:pt>
                <c:pt idx="79">
                  <c:v>26986.087107014038</c:v>
                </c:pt>
                <c:pt idx="80">
                  <c:v>26958.547067907126</c:v>
                </c:pt>
                <c:pt idx="81">
                  <c:v>26860.587451103249</c:v>
                </c:pt>
                <c:pt idx="82">
                  <c:v>27177.725106151895</c:v>
                </c:pt>
                <c:pt idx="83">
                  <c:v>26604.583419723382</c:v>
                </c:pt>
                <c:pt idx="84">
                  <c:v>25420.453058324973</c:v>
                </c:pt>
                <c:pt idx="85">
                  <c:v>25533.708526823306</c:v>
                </c:pt>
                <c:pt idx="86">
                  <c:v>24828.120999877767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E-484A-A3A7-B9007809D64E}"/>
            </c:ext>
          </c:extLst>
        </c:ser>
        <c:ser>
          <c:idx val="0"/>
          <c:order val="1"/>
          <c:tx>
            <c:strRef>
              <c:f>'K12 &amp; RS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'K12 &amp; RS TRACKING'!$B$99:$CJ$99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&amp; RS TRACKING'!$B$102:$CJ$102</c:f>
              <c:numCache>
                <c:formatCode>_(* #,##0_);_(* \(#,##0\);_(* "-"??_);_(@_)</c:formatCode>
                <c:ptCount val="87"/>
                <c:pt idx="1">
                  <c:v>23712.659999999982</c:v>
                </c:pt>
                <c:pt idx="2">
                  <c:v>23465.303000000007</c:v>
                </c:pt>
                <c:pt idx="3">
                  <c:v>23071.370000000017</c:v>
                </c:pt>
                <c:pt idx="4">
                  <c:v>22851.822999999997</c:v>
                </c:pt>
                <c:pt idx="5">
                  <c:v>22770.270000000004</c:v>
                </c:pt>
                <c:pt idx="6">
                  <c:v>22290.868999999992</c:v>
                </c:pt>
                <c:pt idx="7">
                  <c:v>21715.338000000011</c:v>
                </c:pt>
                <c:pt idx="8">
                  <c:v>21549.392999999985</c:v>
                </c:pt>
                <c:pt idx="9">
                  <c:v>20932.023000000001</c:v>
                </c:pt>
                <c:pt idx="12">
                  <c:v>25517.326299999993</c:v>
                </c:pt>
                <c:pt idx="13">
                  <c:v>25130.673299999991</c:v>
                </c:pt>
                <c:pt idx="14">
                  <c:v>24668.333299999984</c:v>
                </c:pt>
                <c:pt idx="15">
                  <c:v>24508.223300000016</c:v>
                </c:pt>
                <c:pt idx="16">
                  <c:v>24427.633299999998</c:v>
                </c:pt>
                <c:pt idx="17">
                  <c:v>23876.543300000005</c:v>
                </c:pt>
                <c:pt idx="18">
                  <c:v>23069.103300000006</c:v>
                </c:pt>
                <c:pt idx="19">
                  <c:v>22890.0533</c:v>
                </c:pt>
                <c:pt idx="20">
                  <c:v>22215.783299999996</c:v>
                </c:pt>
                <c:pt idx="23">
                  <c:v>26474.820000000007</c:v>
                </c:pt>
                <c:pt idx="24">
                  <c:v>26160.02</c:v>
                </c:pt>
                <c:pt idx="25">
                  <c:v>25735.249999999993</c:v>
                </c:pt>
                <c:pt idx="26">
                  <c:v>25298.900000000016</c:v>
                </c:pt>
                <c:pt idx="27">
                  <c:v>25425.387999999999</c:v>
                </c:pt>
                <c:pt idx="28">
                  <c:v>24749.239999999991</c:v>
                </c:pt>
                <c:pt idx="29">
                  <c:v>24660.449999999997</c:v>
                </c:pt>
                <c:pt idx="30">
                  <c:v>24468.650000000016</c:v>
                </c:pt>
                <c:pt idx="31">
                  <c:v>23798.840000000011</c:v>
                </c:pt>
                <c:pt idx="34">
                  <c:v>27750.432899999993</c:v>
                </c:pt>
                <c:pt idx="35">
                  <c:v>27448.811999999991</c:v>
                </c:pt>
                <c:pt idx="36">
                  <c:v>26988.97</c:v>
                </c:pt>
                <c:pt idx="37">
                  <c:v>25988.40000000002</c:v>
                </c:pt>
                <c:pt idx="38">
                  <c:v>26171.256000000012</c:v>
                </c:pt>
                <c:pt idx="39">
                  <c:v>25641.357999999986</c:v>
                </c:pt>
                <c:pt idx="40">
                  <c:v>23887.005699999998</c:v>
                </c:pt>
                <c:pt idx="41">
                  <c:v>24005.095999999987</c:v>
                </c:pt>
                <c:pt idx="42">
                  <c:v>23357.430900000003</c:v>
                </c:pt>
                <c:pt idx="45">
                  <c:v>23122.189000000002</c:v>
                </c:pt>
                <c:pt idx="46">
                  <c:v>22874.417000000001</c:v>
                </c:pt>
                <c:pt idx="47">
                  <c:v>22456.034000000007</c:v>
                </c:pt>
                <c:pt idx="48">
                  <c:v>21399.996999999996</c:v>
                </c:pt>
                <c:pt idx="49">
                  <c:v>21754.369999999981</c:v>
                </c:pt>
                <c:pt idx="50">
                  <c:v>21313.982999999982</c:v>
                </c:pt>
                <c:pt idx="51">
                  <c:v>20130.509999999998</c:v>
                </c:pt>
                <c:pt idx="52">
                  <c:v>20101.42099999998</c:v>
                </c:pt>
                <c:pt idx="53">
                  <c:v>19669.090000000004</c:v>
                </c:pt>
                <c:pt idx="56">
                  <c:v>22685.850000000006</c:v>
                </c:pt>
                <c:pt idx="57">
                  <c:v>22506.320000000014</c:v>
                </c:pt>
                <c:pt idx="58">
                  <c:v>22104.290000000019</c:v>
                </c:pt>
                <c:pt idx="59">
                  <c:v>21639.220000000016</c:v>
                </c:pt>
                <c:pt idx="60">
                  <c:v>21894.709999999992</c:v>
                </c:pt>
                <c:pt idx="61">
                  <c:v>21432.980000000003</c:v>
                </c:pt>
                <c:pt idx="62">
                  <c:v>20479.030000000013</c:v>
                </c:pt>
                <c:pt idx="63">
                  <c:v>20570.270000000008</c:v>
                </c:pt>
                <c:pt idx="64">
                  <c:v>20001.840000000015</c:v>
                </c:pt>
                <c:pt idx="67">
                  <c:v>25958.81242047967</c:v>
                </c:pt>
                <c:pt idx="68">
                  <c:v>25644.967454679238</c:v>
                </c:pt>
                <c:pt idx="69">
                  <c:v>25609.58817911685</c:v>
                </c:pt>
                <c:pt idx="70">
                  <c:v>25615.909845615941</c:v>
                </c:pt>
                <c:pt idx="71">
                  <c:v>25551.865544425546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E-484A-A3A7-B9007809D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71104"/>
        <c:axId val="232043648"/>
        <c:extLst/>
      </c:lineChart>
      <c:catAx>
        <c:axId val="2310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20436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2043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>
                    <a:latin typeface="+mn-lt"/>
                  </a:rPr>
                  <a:t>Full-time Equivalents (FTE)</a:t>
                </a:r>
              </a:p>
            </c:rich>
          </c:tx>
          <c:layout>
            <c:manualLayout>
              <c:xMode val="edge"/>
              <c:yMode val="edge"/>
              <c:x val="1.5901943258915058E-2"/>
              <c:y val="0.318471967826272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1071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3215814540139"/>
          <c:y val="0.62047145515261293"/>
          <c:w val="0.1121832136955018"/>
          <c:h val="0.165881995653660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9th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</a:t>
            </a:r>
            <a:r>
              <a:rPr lang="en-US" baseline="0">
                <a:latin typeface="+mn-lt"/>
              </a:rPr>
              <a:t>F</a:t>
            </a:r>
            <a:r>
              <a:rPr lang="en-US">
                <a:latin typeface="+mn-lt"/>
              </a:rPr>
              <a:t>TEs Forecast Tracking-Including</a:t>
            </a:r>
            <a:r>
              <a:rPr lang="en-US" baseline="0">
                <a:latin typeface="+mn-lt"/>
              </a:rPr>
              <a:t> Charters</a:t>
            </a:r>
            <a:endParaRPr lang="en-US">
              <a:latin typeface="+mn-lt"/>
            </a:endParaRP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84728037917852E-2"/>
          <c:y val="0.1695901811628743"/>
          <c:w val="0.92999794608997688"/>
          <c:h val="0.7048960331657923"/>
        </c:manualLayout>
      </c:layout>
      <c:lineChart>
        <c:grouping val="standard"/>
        <c:varyColors val="0"/>
        <c:ser>
          <c:idx val="2"/>
          <c:order val="0"/>
          <c:tx>
            <c:strRef>
              <c:f>'ALL K12 FTEs Grade TRACKING'!$A$11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'ALL K12 FTEs Grade TRACKING'!$B$72:$CJ$72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9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9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9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9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9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TRACKING'!$B$74:$CJ$74</c:f>
              <c:numCache>
                <c:formatCode>#,##0</c:formatCode>
                <c:ptCount val="87"/>
                <c:pt idx="44">
                  <c:v>86453.819999999963</c:v>
                </c:pt>
                <c:pt idx="45">
                  <c:v>87619.079999999958</c:v>
                </c:pt>
                <c:pt idx="46">
                  <c:v>87604.830000000031</c:v>
                </c:pt>
                <c:pt idx="47">
                  <c:v>87494.400000000009</c:v>
                </c:pt>
                <c:pt idx="48">
                  <c:v>87417.449999999983</c:v>
                </c:pt>
                <c:pt idx="49">
                  <c:v>87145.38</c:v>
                </c:pt>
                <c:pt idx="50">
                  <c:v>87063.22000000003</c:v>
                </c:pt>
                <c:pt idx="51">
                  <c:v>86990.510000000009</c:v>
                </c:pt>
                <c:pt idx="52">
                  <c:v>86948.909999999974</c:v>
                </c:pt>
                <c:pt idx="53">
                  <c:v>86690.849999999948</c:v>
                </c:pt>
                <c:pt idx="55">
                  <c:v>86491.48000000004</c:v>
                </c:pt>
                <c:pt idx="56">
                  <c:v>87627.379999999976</c:v>
                </c:pt>
                <c:pt idx="57">
                  <c:v>87749.92</c:v>
                </c:pt>
                <c:pt idx="58">
                  <c:v>87652.180000000022</c:v>
                </c:pt>
                <c:pt idx="59">
                  <c:v>87539.550000000017</c:v>
                </c:pt>
                <c:pt idx="60">
                  <c:v>87470.489999999976</c:v>
                </c:pt>
                <c:pt idx="61">
                  <c:v>87572.76</c:v>
                </c:pt>
                <c:pt idx="62">
                  <c:v>87453.010000000038</c:v>
                </c:pt>
                <c:pt idx="63">
                  <c:v>87330.949999999983</c:v>
                </c:pt>
                <c:pt idx="64">
                  <c:v>87062.579999999987</c:v>
                </c:pt>
                <c:pt idx="66">
                  <c:v>85306.949999999953</c:v>
                </c:pt>
                <c:pt idx="67">
                  <c:v>86328</c:v>
                </c:pt>
                <c:pt idx="68">
                  <c:v>86458</c:v>
                </c:pt>
                <c:pt idx="69">
                  <c:v>86380</c:v>
                </c:pt>
                <c:pt idx="70">
                  <c:v>86259</c:v>
                </c:pt>
                <c:pt idx="71">
                  <c:v>86190.950226611807</c:v>
                </c:pt>
                <c:pt idx="72">
                  <c:v>86291.724195977658</c:v>
                </c:pt>
                <c:pt idx="73">
                  <c:v>86173.725928337532</c:v>
                </c:pt>
                <c:pt idx="74">
                  <c:v>86053.451451943663</c:v>
                </c:pt>
                <c:pt idx="75">
                  <c:v>85789.007234101562</c:v>
                </c:pt>
                <c:pt idx="77">
                  <c:v>83082.286393667135</c:v>
                </c:pt>
                <c:pt idx="78">
                  <c:v>84076.709105090515</c:v>
                </c:pt>
                <c:pt idx="79">
                  <c:v>84203.318920951671</c:v>
                </c:pt>
                <c:pt idx="80">
                  <c:v>84127.353031434977</c:v>
                </c:pt>
                <c:pt idx="81">
                  <c:v>84009.508510518062</c:v>
                </c:pt>
                <c:pt idx="82">
                  <c:v>83943.233362225204</c:v>
                </c:pt>
                <c:pt idx="83">
                  <c:v>84041.379313802201</c:v>
                </c:pt>
                <c:pt idx="84">
                  <c:v>83926.458245049493</c:v>
                </c:pt>
                <c:pt idx="85">
                  <c:v>83809.320327287773</c:v>
                </c:pt>
                <c:pt idx="86">
                  <c:v>83551.772375545188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2F-4376-9E12-BE93F6C4474F}"/>
            </c:ext>
          </c:extLst>
        </c:ser>
        <c:ser>
          <c:idx val="0"/>
          <c:order val="1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'ALL K12 FTEs Grade TRACKING'!$B$72:$CJ$72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9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9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9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9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9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TRACKING'!$B$75:$CJ$75</c:f>
              <c:numCache>
                <c:formatCode>#,##0</c:formatCode>
                <c:ptCount val="87"/>
                <c:pt idx="0">
                  <c:v>82748.399999999994</c:v>
                </c:pt>
                <c:pt idx="1">
                  <c:v>83217.02</c:v>
                </c:pt>
                <c:pt idx="2">
                  <c:v>83269.89999999998</c:v>
                </c:pt>
                <c:pt idx="3">
                  <c:v>83239.310000000012</c:v>
                </c:pt>
                <c:pt idx="4">
                  <c:v>83056.130000000019</c:v>
                </c:pt>
                <c:pt idx="5">
                  <c:v>83073.170000000027</c:v>
                </c:pt>
                <c:pt idx="6">
                  <c:v>83100.490000000034</c:v>
                </c:pt>
                <c:pt idx="7">
                  <c:v>82968.180000000037</c:v>
                </c:pt>
                <c:pt idx="8">
                  <c:v>82854.399999999965</c:v>
                </c:pt>
                <c:pt idx="9">
                  <c:v>82518.239999999991</c:v>
                </c:pt>
                <c:pt idx="11">
                  <c:v>83427.979999999967</c:v>
                </c:pt>
                <c:pt idx="12">
                  <c:v>84126.47000000003</c:v>
                </c:pt>
                <c:pt idx="13">
                  <c:v>84155.06</c:v>
                </c:pt>
                <c:pt idx="14">
                  <c:v>84115.329999999958</c:v>
                </c:pt>
                <c:pt idx="15">
                  <c:v>83841.259999999966</c:v>
                </c:pt>
                <c:pt idx="16">
                  <c:v>83871.75999999998</c:v>
                </c:pt>
                <c:pt idx="17">
                  <c:v>83843.77</c:v>
                </c:pt>
                <c:pt idx="18">
                  <c:v>83770.72000000003</c:v>
                </c:pt>
                <c:pt idx="19">
                  <c:v>83769.939999999988</c:v>
                </c:pt>
                <c:pt idx="20">
                  <c:v>83474.99000000002</c:v>
                </c:pt>
                <c:pt idx="22">
                  <c:v>84010.299999999959</c:v>
                </c:pt>
                <c:pt idx="23">
                  <c:v>84990.530000000013</c:v>
                </c:pt>
                <c:pt idx="24">
                  <c:v>84965.119999999966</c:v>
                </c:pt>
                <c:pt idx="25">
                  <c:v>84927.510000000009</c:v>
                </c:pt>
                <c:pt idx="26">
                  <c:v>84793.989999999962</c:v>
                </c:pt>
                <c:pt idx="27">
                  <c:v>84647.930000000022</c:v>
                </c:pt>
                <c:pt idx="28">
                  <c:v>84684.160000000018</c:v>
                </c:pt>
                <c:pt idx="29">
                  <c:v>84563.930000000022</c:v>
                </c:pt>
                <c:pt idx="30">
                  <c:v>84550.420000000013</c:v>
                </c:pt>
                <c:pt idx="31">
                  <c:v>84258.469999999987</c:v>
                </c:pt>
                <c:pt idx="33">
                  <c:v>85742.589999999938</c:v>
                </c:pt>
                <c:pt idx="34">
                  <c:v>85755.359999999971</c:v>
                </c:pt>
                <c:pt idx="35">
                  <c:v>85626.770000000019</c:v>
                </c:pt>
                <c:pt idx="36">
                  <c:v>85387.14</c:v>
                </c:pt>
                <c:pt idx="37">
                  <c:v>85324.910000000062</c:v>
                </c:pt>
                <c:pt idx="38">
                  <c:v>85022.010000000068</c:v>
                </c:pt>
                <c:pt idx="39">
                  <c:v>85089.87000000001</c:v>
                </c:pt>
                <c:pt idx="40">
                  <c:v>85032.142999999996</c:v>
                </c:pt>
                <c:pt idx="41">
                  <c:v>84930.769999999917</c:v>
                </c:pt>
                <c:pt idx="42">
                  <c:v>84734.73</c:v>
                </c:pt>
                <c:pt idx="44">
                  <c:v>86453.819999999963</c:v>
                </c:pt>
                <c:pt idx="45">
                  <c:v>87619.079999999958</c:v>
                </c:pt>
                <c:pt idx="46">
                  <c:v>87604.830000000031</c:v>
                </c:pt>
                <c:pt idx="47">
                  <c:v>87494.400000000009</c:v>
                </c:pt>
                <c:pt idx="48">
                  <c:v>87417.449999999983</c:v>
                </c:pt>
                <c:pt idx="49">
                  <c:v>87145.38</c:v>
                </c:pt>
                <c:pt idx="50">
                  <c:v>87063.22000000003</c:v>
                </c:pt>
                <c:pt idx="51">
                  <c:v>86990.510000000009</c:v>
                </c:pt>
                <c:pt idx="52">
                  <c:v>86948.909999999974</c:v>
                </c:pt>
                <c:pt idx="53">
                  <c:v>86690.849999999948</c:v>
                </c:pt>
                <c:pt idx="55">
                  <c:v>86481.290000000037</c:v>
                </c:pt>
                <c:pt idx="56">
                  <c:v>87631.439999999988</c:v>
                </c:pt>
                <c:pt idx="57">
                  <c:v>87754.42</c:v>
                </c:pt>
                <c:pt idx="58">
                  <c:v>87651.670000000027</c:v>
                </c:pt>
                <c:pt idx="59">
                  <c:v>87543.050000000017</c:v>
                </c:pt>
                <c:pt idx="60">
                  <c:v>87469.939999999944</c:v>
                </c:pt>
                <c:pt idx="61">
                  <c:v>87578.36</c:v>
                </c:pt>
                <c:pt idx="62">
                  <c:v>87460.760000000038</c:v>
                </c:pt>
                <c:pt idx="63">
                  <c:v>87330.549999999959</c:v>
                </c:pt>
                <c:pt idx="64">
                  <c:v>87069.529999999984</c:v>
                </c:pt>
                <c:pt idx="66">
                  <c:v>85280.329999999958</c:v>
                </c:pt>
                <c:pt idx="67">
                  <c:v>86323.089999999938</c:v>
                </c:pt>
                <c:pt idx="68">
                  <c:v>86449.769999999975</c:v>
                </c:pt>
                <c:pt idx="69">
                  <c:v>86377.66</c:v>
                </c:pt>
                <c:pt idx="70">
                  <c:v>86245.5</c:v>
                </c:pt>
                <c:pt idx="71">
                  <c:v>86133.249999999956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F-4376-9E12-BE93F6C4474F}"/>
            </c:ext>
          </c:extLst>
        </c:ser>
        <c:ser>
          <c:idx val="1"/>
          <c:order val="2"/>
          <c:tx>
            <c:strRef>
              <c:f>'ALL K12 FTEs Grade TRACKING'!$A$73</c:f>
              <c:strCache>
                <c:ptCount val="1"/>
              </c:strCache>
            </c:strRef>
          </c:tx>
          <c:cat>
            <c:strRef>
              <c:f>'ALL K12 FTEs Grade TRACKING'!$B$72:$CJ$72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9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9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9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9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9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TRACKING'!$B$73:$BN$73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BF-40FC-92F4-B6C0C2D41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in val="6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10th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Tracking-Including Charters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06340159909518E-2"/>
          <c:y val="0.1695901811628743"/>
          <c:w val="0.89767633305566885"/>
          <c:h val="0.6705829466675477"/>
        </c:manualLayout>
      </c:layout>
      <c:lineChart>
        <c:grouping val="standard"/>
        <c:varyColors val="0"/>
        <c:ser>
          <c:idx val="2"/>
          <c:order val="0"/>
          <c:tx>
            <c:strRef>
              <c:f>'ALL K12 FTEs Grade TRACKING'!$A$11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'ALL K12 FTEs Grade TRACKING'!$B$79:$CJ$79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10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10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10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10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10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TRACKING'!$B$81:$CJ$81</c:f>
              <c:numCache>
                <c:formatCode>#,##0</c:formatCode>
                <c:ptCount val="87"/>
                <c:pt idx="44">
                  <c:v>83563.319999999963</c:v>
                </c:pt>
                <c:pt idx="45">
                  <c:v>84760.109999999971</c:v>
                </c:pt>
                <c:pt idx="46">
                  <c:v>84671.699999999953</c:v>
                </c:pt>
                <c:pt idx="47">
                  <c:v>84484.91</c:v>
                </c:pt>
                <c:pt idx="48">
                  <c:v>84325.78</c:v>
                </c:pt>
                <c:pt idx="49">
                  <c:v>83863.950000000041</c:v>
                </c:pt>
                <c:pt idx="50">
                  <c:v>83757.350000000006</c:v>
                </c:pt>
                <c:pt idx="51">
                  <c:v>83486.730000000025</c:v>
                </c:pt>
                <c:pt idx="52">
                  <c:v>83299.410000000047</c:v>
                </c:pt>
                <c:pt idx="53">
                  <c:v>82885.510000000038</c:v>
                </c:pt>
                <c:pt idx="55">
                  <c:v>86104.899999999951</c:v>
                </c:pt>
                <c:pt idx="56">
                  <c:v>87299.89999999998</c:v>
                </c:pt>
                <c:pt idx="57">
                  <c:v>87311.789999999935</c:v>
                </c:pt>
                <c:pt idx="58">
                  <c:v>87055.629999999874</c:v>
                </c:pt>
                <c:pt idx="59">
                  <c:v>86794.829999999944</c:v>
                </c:pt>
                <c:pt idx="60">
                  <c:v>86407.789999999906</c:v>
                </c:pt>
                <c:pt idx="61">
                  <c:v>86510.079999999987</c:v>
                </c:pt>
                <c:pt idx="62">
                  <c:v>86207.12</c:v>
                </c:pt>
                <c:pt idx="63">
                  <c:v>85899.079999999987</c:v>
                </c:pt>
                <c:pt idx="64">
                  <c:v>85473.999999999985</c:v>
                </c:pt>
                <c:pt idx="66">
                  <c:v>86898.740000000049</c:v>
                </c:pt>
                <c:pt idx="67">
                  <c:v>88056</c:v>
                </c:pt>
                <c:pt idx="68">
                  <c:v>88025</c:v>
                </c:pt>
                <c:pt idx="69">
                  <c:v>87783</c:v>
                </c:pt>
                <c:pt idx="70">
                  <c:v>87569</c:v>
                </c:pt>
                <c:pt idx="71">
                  <c:v>87178.507781050983</c:v>
                </c:pt>
                <c:pt idx="72">
                  <c:v>87281.710160847186</c:v>
                </c:pt>
                <c:pt idx="73">
                  <c:v>86976.047896862117</c:v>
                </c:pt>
                <c:pt idx="74">
                  <c:v>86665.260321611364</c:v>
                </c:pt>
                <c:pt idx="75">
                  <c:v>86236.388803342357</c:v>
                </c:pt>
                <c:pt idx="77">
                  <c:v>85592.620250416396</c:v>
                </c:pt>
                <c:pt idx="78">
                  <c:v>86732.486210624702</c:v>
                </c:pt>
                <c:pt idx="79">
                  <c:v>86701.952151928766</c:v>
                </c:pt>
                <c:pt idx="80">
                  <c:v>86463.589500173388</c:v>
                </c:pt>
                <c:pt idx="81">
                  <c:v>86252.805998207885</c:v>
                </c:pt>
                <c:pt idx="82">
                  <c:v>85868.183019701566</c:v>
                </c:pt>
                <c:pt idx="83">
                  <c:v>85969.834230096967</c:v>
                </c:pt>
                <c:pt idx="84">
                  <c:v>85668.766181398489</c:v>
                </c:pt>
                <c:pt idx="85">
                  <c:v>85362.649856731587</c:v>
                </c:pt>
                <c:pt idx="86">
                  <c:v>84940.224433768977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01-4611-A63A-2716A8472F35}"/>
            </c:ext>
          </c:extLst>
        </c:ser>
        <c:ser>
          <c:idx val="0"/>
          <c:order val="1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'ALL K12 FTEs Grade TRACKING'!$B$79:$CJ$79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10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10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10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10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10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TRACKING'!$B$82:$CJ$82</c:f>
              <c:numCache>
                <c:formatCode>#,##0</c:formatCode>
                <c:ptCount val="87"/>
                <c:pt idx="0">
                  <c:v>81509.41</c:v>
                </c:pt>
                <c:pt idx="1">
                  <c:v>82212.820000000051</c:v>
                </c:pt>
                <c:pt idx="2">
                  <c:v>82088.490000000034</c:v>
                </c:pt>
                <c:pt idx="3">
                  <c:v>81835.150000000009</c:v>
                </c:pt>
                <c:pt idx="4">
                  <c:v>81625.489999999976</c:v>
                </c:pt>
                <c:pt idx="5">
                  <c:v>81300.680000000037</c:v>
                </c:pt>
                <c:pt idx="6">
                  <c:v>81171.660000000033</c:v>
                </c:pt>
                <c:pt idx="7">
                  <c:v>80906.27</c:v>
                </c:pt>
                <c:pt idx="8">
                  <c:v>80757.930000000051</c:v>
                </c:pt>
                <c:pt idx="9">
                  <c:v>80304.210000000021</c:v>
                </c:pt>
                <c:pt idx="11">
                  <c:v>82343.799999999974</c:v>
                </c:pt>
                <c:pt idx="12">
                  <c:v>83069.579999999885</c:v>
                </c:pt>
                <c:pt idx="13">
                  <c:v>82931.469999999958</c:v>
                </c:pt>
                <c:pt idx="14">
                  <c:v>82771.50999999998</c:v>
                </c:pt>
                <c:pt idx="15">
                  <c:v>82567.590000000026</c:v>
                </c:pt>
                <c:pt idx="16">
                  <c:v>82495.409999999931</c:v>
                </c:pt>
                <c:pt idx="17">
                  <c:v>82431.289999999921</c:v>
                </c:pt>
                <c:pt idx="18">
                  <c:v>82184.319999999963</c:v>
                </c:pt>
                <c:pt idx="19">
                  <c:v>81905.879999999932</c:v>
                </c:pt>
                <c:pt idx="20">
                  <c:v>81416.739999999976</c:v>
                </c:pt>
                <c:pt idx="22">
                  <c:v>83380.819999999992</c:v>
                </c:pt>
                <c:pt idx="23">
                  <c:v>84329.09000000004</c:v>
                </c:pt>
                <c:pt idx="24">
                  <c:v>84212.890000000029</c:v>
                </c:pt>
                <c:pt idx="25">
                  <c:v>84062.630000000048</c:v>
                </c:pt>
                <c:pt idx="26">
                  <c:v>83748.149999999994</c:v>
                </c:pt>
                <c:pt idx="27">
                  <c:v>83534.100000000006</c:v>
                </c:pt>
                <c:pt idx="28">
                  <c:v>83510.23</c:v>
                </c:pt>
                <c:pt idx="29">
                  <c:v>83274.760000000009</c:v>
                </c:pt>
                <c:pt idx="30">
                  <c:v>83028.699999999953</c:v>
                </c:pt>
                <c:pt idx="31">
                  <c:v>82538.019999999888</c:v>
                </c:pt>
                <c:pt idx="33" formatCode="_(* #,##0_);_(* \(#,##0\);_(* &quot;-&quot;??_);_(@_)">
                  <c:v>83802.560000000027</c:v>
                </c:pt>
                <c:pt idx="34" formatCode="_(* #,##0_);_(* \(#,##0\);_(* &quot;-&quot;??_);_(@_)">
                  <c:v>83862.690000000046</c:v>
                </c:pt>
                <c:pt idx="35" formatCode="_(* #,##0_);_(* \(#,##0\);_(* &quot;-&quot;??_);_(@_)">
                  <c:v>83762.909999999989</c:v>
                </c:pt>
                <c:pt idx="36" formatCode="_(* #,##0_);_(* \(#,##0\);_(* &quot;-&quot;??_);_(@_)">
                  <c:v>83554.590000000026</c:v>
                </c:pt>
                <c:pt idx="37" formatCode="_(* #,##0_);_(* \(#,##0\);_(* &quot;-&quot;??_);_(@_)">
                  <c:v>83387.659999999989</c:v>
                </c:pt>
                <c:pt idx="38" formatCode="_(* #,##0_);_(* \(#,##0\);_(* &quot;-&quot;??_);_(@_)">
                  <c:v>83029.469999999987</c:v>
                </c:pt>
                <c:pt idx="39" formatCode="_(* #,##0_);_(* \(#,##0\);_(* &quot;-&quot;??_);_(@_)">
                  <c:v>82983.009999999922</c:v>
                </c:pt>
                <c:pt idx="40" formatCode="_(* #,##0_);_(* \(#,##0\);_(* &quot;-&quot;??_);_(@_)">
                  <c:v>82773.079999999973</c:v>
                </c:pt>
                <c:pt idx="41" formatCode="_(* #,##0_);_(* \(#,##0\);_(* &quot;-&quot;??_);_(@_)">
                  <c:v>82625.75</c:v>
                </c:pt>
                <c:pt idx="42">
                  <c:v>82339.660000000047</c:v>
                </c:pt>
                <c:pt idx="44">
                  <c:v>83563.319999999963</c:v>
                </c:pt>
                <c:pt idx="45">
                  <c:v>84760.109999999971</c:v>
                </c:pt>
                <c:pt idx="46">
                  <c:v>84671.699999999953</c:v>
                </c:pt>
                <c:pt idx="47">
                  <c:v>84484.91</c:v>
                </c:pt>
                <c:pt idx="48">
                  <c:v>84325.78</c:v>
                </c:pt>
                <c:pt idx="49">
                  <c:v>83863.950000000041</c:v>
                </c:pt>
                <c:pt idx="50">
                  <c:v>83757.350000000006</c:v>
                </c:pt>
                <c:pt idx="51">
                  <c:v>83486.730000000025</c:v>
                </c:pt>
                <c:pt idx="52">
                  <c:v>83299.410000000047</c:v>
                </c:pt>
                <c:pt idx="53">
                  <c:v>82885.510000000038</c:v>
                </c:pt>
                <c:pt idx="55">
                  <c:v>86091.069999999949</c:v>
                </c:pt>
                <c:pt idx="56">
                  <c:v>87302.189999999988</c:v>
                </c:pt>
                <c:pt idx="57">
                  <c:v>87309.569999999934</c:v>
                </c:pt>
                <c:pt idx="58">
                  <c:v>87052.309999999867</c:v>
                </c:pt>
                <c:pt idx="59">
                  <c:v>86798.299999999945</c:v>
                </c:pt>
                <c:pt idx="60">
                  <c:v>86416.8299999999</c:v>
                </c:pt>
                <c:pt idx="61">
                  <c:v>86512.479999999981</c:v>
                </c:pt>
                <c:pt idx="62">
                  <c:v>86215.779999999984</c:v>
                </c:pt>
                <c:pt idx="63">
                  <c:v>85895.47</c:v>
                </c:pt>
                <c:pt idx="64">
                  <c:v>85482.349999999991</c:v>
                </c:pt>
                <c:pt idx="66">
                  <c:v>86882.420000000027</c:v>
                </c:pt>
                <c:pt idx="67">
                  <c:v>88052.500000000029</c:v>
                </c:pt>
                <c:pt idx="68">
                  <c:v>88020.770000000033</c:v>
                </c:pt>
                <c:pt idx="69">
                  <c:v>87782.31</c:v>
                </c:pt>
                <c:pt idx="70">
                  <c:v>87540.390000000029</c:v>
                </c:pt>
                <c:pt idx="71">
                  <c:v>87361.090000000026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1-4611-A63A-2716A8472F35}"/>
            </c:ext>
          </c:extLst>
        </c:ser>
        <c:ser>
          <c:idx val="1"/>
          <c:order val="2"/>
          <c:tx>
            <c:strRef>
              <c:f>'ALL K12 FTEs Grade TRACKING'!$A$80</c:f>
              <c:strCache>
                <c:ptCount val="1"/>
              </c:strCache>
            </c:strRef>
          </c:tx>
          <c:cat>
            <c:strRef>
              <c:f>'ALL K12 FTEs Grade TRACKING'!$B$79:$CJ$79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10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10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10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10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10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TRACKING'!$B$80:$BN$80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2-4E9D-97AA-BDFAD5EF3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in val="6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11th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Tracking-Including Charters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131862935487946E-2"/>
          <c:y val="0.16562460674897603"/>
          <c:w val="0.93189543938697683"/>
          <c:h val="0.65254096604682599"/>
        </c:manualLayout>
      </c:layout>
      <c:lineChart>
        <c:grouping val="standard"/>
        <c:varyColors val="0"/>
        <c:ser>
          <c:idx val="2"/>
          <c:order val="0"/>
          <c:tx>
            <c:strRef>
              <c:f>'ALL K12 FTEs Grade TRACKING'!$A$88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'ALL K12 FTEs Grade TRACKING'!$B$86:$CJ$86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11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11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11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11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11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TRACKING'!$B$88:$CJ$88</c:f>
              <c:numCache>
                <c:formatCode>#,##0</c:formatCode>
                <c:ptCount val="87"/>
                <c:pt idx="44">
                  <c:v>72742.850000000079</c:v>
                </c:pt>
                <c:pt idx="45">
                  <c:v>73265.73</c:v>
                </c:pt>
                <c:pt idx="46">
                  <c:v>72986.910000000018</c:v>
                </c:pt>
                <c:pt idx="47">
                  <c:v>72604.050000000032</c:v>
                </c:pt>
                <c:pt idx="48">
                  <c:v>72176.68000000008</c:v>
                </c:pt>
                <c:pt idx="49">
                  <c:v>71641.009999999966</c:v>
                </c:pt>
                <c:pt idx="50">
                  <c:v>71273.620000000054</c:v>
                </c:pt>
                <c:pt idx="51">
                  <c:v>70657.649999999994</c:v>
                </c:pt>
                <c:pt idx="52">
                  <c:v>70367.800000000017</c:v>
                </c:pt>
                <c:pt idx="53">
                  <c:v>69859.320000000036</c:v>
                </c:pt>
                <c:pt idx="55">
                  <c:v>73464.280000000042</c:v>
                </c:pt>
                <c:pt idx="56">
                  <c:v>74016.340000000011</c:v>
                </c:pt>
                <c:pt idx="57">
                  <c:v>73666.530000000013</c:v>
                </c:pt>
                <c:pt idx="58">
                  <c:v>73263.140000000014</c:v>
                </c:pt>
                <c:pt idx="59">
                  <c:v>72948.25</c:v>
                </c:pt>
                <c:pt idx="60">
                  <c:v>72308.120000000083</c:v>
                </c:pt>
                <c:pt idx="61">
                  <c:v>72167.739999999991</c:v>
                </c:pt>
                <c:pt idx="62">
                  <c:v>71659.139999999985</c:v>
                </c:pt>
                <c:pt idx="63">
                  <c:v>71311.270000000019</c:v>
                </c:pt>
                <c:pt idx="64">
                  <c:v>70733.349999999977</c:v>
                </c:pt>
                <c:pt idx="66">
                  <c:v>75008.990000000034</c:v>
                </c:pt>
                <c:pt idx="67">
                  <c:v>75494</c:v>
                </c:pt>
                <c:pt idx="68">
                  <c:v>75214</c:v>
                </c:pt>
                <c:pt idx="69">
                  <c:v>74878</c:v>
                </c:pt>
                <c:pt idx="70">
                  <c:v>74452</c:v>
                </c:pt>
                <c:pt idx="71">
                  <c:v>73798.674406034494</c:v>
                </c:pt>
                <c:pt idx="72">
                  <c:v>73655.400622770234</c:v>
                </c:pt>
                <c:pt idx="73">
                  <c:v>73136.31637880276</c:v>
                </c:pt>
                <c:pt idx="74">
                  <c:v>72781.275411541763</c:v>
                </c:pt>
                <c:pt idx="75">
                  <c:v>72191.442210059846</c:v>
                </c:pt>
                <c:pt idx="77">
                  <c:v>74993.769634178912</c:v>
                </c:pt>
                <c:pt idx="78">
                  <c:v>75478.681218913887</c:v>
                </c:pt>
                <c:pt idx="79">
                  <c:v>75198.73803480262</c:v>
                </c:pt>
                <c:pt idx="80">
                  <c:v>74862.806213869102</c:v>
                </c:pt>
                <c:pt idx="81">
                  <c:v>74436.892655185526</c:v>
                </c:pt>
                <c:pt idx="82">
                  <c:v>73783.699630056653</c:v>
                </c:pt>
                <c:pt idx="83">
                  <c:v>73640.454919032854</c:v>
                </c:pt>
                <c:pt idx="84">
                  <c:v>73121.476004467695</c:v>
                </c:pt>
                <c:pt idx="85">
                  <c:v>72766.507079949879</c:v>
                </c:pt>
                <c:pt idx="86">
                  <c:v>72176.793563816347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B-4B15-8F27-1D3A47343A7B}"/>
            </c:ext>
          </c:extLst>
        </c:ser>
        <c:ser>
          <c:idx val="0"/>
          <c:order val="1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'ALL K12 FTEs Grade TRACKING'!$B$86:$CJ$86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11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11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11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11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11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TRACKING'!$B$89:$CJ$89</c:f>
              <c:numCache>
                <c:formatCode>#,##0</c:formatCode>
                <c:ptCount val="87"/>
                <c:pt idx="0">
                  <c:v>72813.73000000001</c:v>
                </c:pt>
                <c:pt idx="1">
                  <c:v>73169.749999999956</c:v>
                </c:pt>
                <c:pt idx="2">
                  <c:v>72856.109999999986</c:v>
                </c:pt>
                <c:pt idx="3">
                  <c:v>72422.089999999967</c:v>
                </c:pt>
                <c:pt idx="4">
                  <c:v>72023.049999999988</c:v>
                </c:pt>
                <c:pt idx="5">
                  <c:v>71407.319999999949</c:v>
                </c:pt>
                <c:pt idx="6">
                  <c:v>71157.049999999945</c:v>
                </c:pt>
                <c:pt idx="7">
                  <c:v>70665.420000000027</c:v>
                </c:pt>
                <c:pt idx="8">
                  <c:v>70320.61</c:v>
                </c:pt>
                <c:pt idx="9">
                  <c:v>69739.420000000013</c:v>
                </c:pt>
                <c:pt idx="11">
                  <c:v>69989.640000000087</c:v>
                </c:pt>
                <c:pt idx="12">
                  <c:v>70352.160000000076</c:v>
                </c:pt>
                <c:pt idx="13">
                  <c:v>70096.480000000069</c:v>
                </c:pt>
                <c:pt idx="14">
                  <c:v>69761.380000000077</c:v>
                </c:pt>
                <c:pt idx="15">
                  <c:v>69312.280000000057</c:v>
                </c:pt>
                <c:pt idx="16">
                  <c:v>68834.61000000003</c:v>
                </c:pt>
                <c:pt idx="17">
                  <c:v>68626.280000000028</c:v>
                </c:pt>
                <c:pt idx="18">
                  <c:v>68219.500000000102</c:v>
                </c:pt>
                <c:pt idx="19">
                  <c:v>67949.920000000056</c:v>
                </c:pt>
                <c:pt idx="20">
                  <c:v>67259.110000000073</c:v>
                </c:pt>
                <c:pt idx="22">
                  <c:v>70350.4200000001</c:v>
                </c:pt>
                <c:pt idx="23">
                  <c:v>70850.750000000116</c:v>
                </c:pt>
                <c:pt idx="24">
                  <c:v>70564.320000000109</c:v>
                </c:pt>
                <c:pt idx="25">
                  <c:v>70229.940000000119</c:v>
                </c:pt>
                <c:pt idx="26">
                  <c:v>69757.030000000057</c:v>
                </c:pt>
                <c:pt idx="27">
                  <c:v>69236.000000000073</c:v>
                </c:pt>
                <c:pt idx="28">
                  <c:v>68939.600000000035</c:v>
                </c:pt>
                <c:pt idx="29">
                  <c:v>68846.22000000003</c:v>
                </c:pt>
                <c:pt idx="30">
                  <c:v>68476.829999999973</c:v>
                </c:pt>
                <c:pt idx="31">
                  <c:v>67879.599999999977</c:v>
                </c:pt>
                <c:pt idx="33">
                  <c:v>71875.010000000009</c:v>
                </c:pt>
                <c:pt idx="34">
                  <c:v>71425.670000000056</c:v>
                </c:pt>
                <c:pt idx="35">
                  <c:v>71143.213000000047</c:v>
                </c:pt>
                <c:pt idx="36">
                  <c:v>70805.020000000062</c:v>
                </c:pt>
                <c:pt idx="37">
                  <c:v>70542.510000000024</c:v>
                </c:pt>
                <c:pt idx="38">
                  <c:v>70110.300000000061</c:v>
                </c:pt>
                <c:pt idx="39">
                  <c:v>70042.100000000035</c:v>
                </c:pt>
                <c:pt idx="40">
                  <c:v>69781.899999999994</c:v>
                </c:pt>
                <c:pt idx="41">
                  <c:v>69572.450000000055</c:v>
                </c:pt>
                <c:pt idx="42">
                  <c:v>69190.380000000063</c:v>
                </c:pt>
                <c:pt idx="44">
                  <c:v>72742.850000000079</c:v>
                </c:pt>
                <c:pt idx="45">
                  <c:v>73265.73</c:v>
                </c:pt>
                <c:pt idx="46">
                  <c:v>72986.910000000018</c:v>
                </c:pt>
                <c:pt idx="47">
                  <c:v>72604.050000000032</c:v>
                </c:pt>
                <c:pt idx="48">
                  <c:v>72176.68000000008</c:v>
                </c:pt>
                <c:pt idx="49">
                  <c:v>71641.009999999966</c:v>
                </c:pt>
                <c:pt idx="50">
                  <c:v>71273.620000000054</c:v>
                </c:pt>
                <c:pt idx="51">
                  <c:v>70657.649999999994</c:v>
                </c:pt>
                <c:pt idx="52">
                  <c:v>70367.800000000017</c:v>
                </c:pt>
                <c:pt idx="53">
                  <c:v>69859.320000000036</c:v>
                </c:pt>
                <c:pt idx="55">
                  <c:v>73466.990000000063</c:v>
                </c:pt>
                <c:pt idx="56">
                  <c:v>74011.580000000031</c:v>
                </c:pt>
                <c:pt idx="57">
                  <c:v>73669.52</c:v>
                </c:pt>
                <c:pt idx="58">
                  <c:v>73261.860000000015</c:v>
                </c:pt>
                <c:pt idx="59">
                  <c:v>72936.140000000014</c:v>
                </c:pt>
                <c:pt idx="60">
                  <c:v>72307.850000000093</c:v>
                </c:pt>
                <c:pt idx="61">
                  <c:v>72167.16</c:v>
                </c:pt>
                <c:pt idx="62">
                  <c:v>71653.029999999984</c:v>
                </c:pt>
                <c:pt idx="63">
                  <c:v>71304.280000000013</c:v>
                </c:pt>
                <c:pt idx="64">
                  <c:v>70752.069999999963</c:v>
                </c:pt>
                <c:pt idx="66">
                  <c:v>74991.010000000024</c:v>
                </c:pt>
                <c:pt idx="67">
                  <c:v>75490.63999999997</c:v>
                </c:pt>
                <c:pt idx="68">
                  <c:v>75195.01999999999</c:v>
                </c:pt>
                <c:pt idx="69">
                  <c:v>74875.899999999951</c:v>
                </c:pt>
                <c:pt idx="70">
                  <c:v>74435.930000000008</c:v>
                </c:pt>
                <c:pt idx="71">
                  <c:v>73919.159999999989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B-4B15-8F27-1D3A47343A7B}"/>
            </c:ext>
          </c:extLst>
        </c:ser>
        <c:ser>
          <c:idx val="1"/>
          <c:order val="2"/>
          <c:tx>
            <c:strRef>
              <c:f>'ALL K12 FTEs Grade TRACKING'!$A$87</c:f>
              <c:strCache>
                <c:ptCount val="1"/>
              </c:strCache>
            </c:strRef>
          </c:tx>
          <c:cat>
            <c:strRef>
              <c:f>'ALL K12 FTEs Grade TRACKING'!$B$86:$CJ$86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11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11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11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11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11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TRACKING'!$B$87:$BN$87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05-4221-BC84-C5C5C5000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ax val="90000"/>
          <c:min val="6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12th</a:t>
            </a:r>
            <a:r>
              <a:rPr lang="en-US" baseline="0">
                <a:latin typeface="+mn-lt"/>
              </a:rPr>
              <a:t> Grade </a:t>
            </a:r>
            <a:r>
              <a:rPr lang="en-US">
                <a:latin typeface="+mn-lt"/>
              </a:rPr>
              <a:t>FTEs Forecast Tracking-Including Charters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66190884069799E-2"/>
          <c:y val="0.18002968439126449"/>
          <c:w val="0.92852007893840582"/>
          <c:h val="0.71980338981751746"/>
        </c:manualLayout>
      </c:layout>
      <c:lineChart>
        <c:grouping val="standard"/>
        <c:varyColors val="0"/>
        <c:ser>
          <c:idx val="2"/>
          <c:order val="0"/>
          <c:tx>
            <c:strRef>
              <c:f>'ALL K12 FTEs Grade TRACKING'!$A$11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'ALL K12 FTEs Grade TRACKING'!$B$93:$CJ$93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12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12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12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12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12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TRACKING'!$B$95:$CJ$95</c:f>
              <c:numCache>
                <c:formatCode>#,##0</c:formatCode>
                <c:ptCount val="87"/>
                <c:pt idx="44">
                  <c:v>71880.180000000124</c:v>
                </c:pt>
                <c:pt idx="45">
                  <c:v>72794.73000000004</c:v>
                </c:pt>
                <c:pt idx="46">
                  <c:v>72077.860000000146</c:v>
                </c:pt>
                <c:pt idx="47">
                  <c:v>71220.010000000082</c:v>
                </c:pt>
                <c:pt idx="48">
                  <c:v>70637.610000000117</c:v>
                </c:pt>
                <c:pt idx="49">
                  <c:v>69069.410000000062</c:v>
                </c:pt>
                <c:pt idx="50">
                  <c:v>68158.390000000072</c:v>
                </c:pt>
                <c:pt idx="51">
                  <c:v>67162.500000000058</c:v>
                </c:pt>
                <c:pt idx="52">
                  <c:v>66523.60000000002</c:v>
                </c:pt>
                <c:pt idx="53">
                  <c:v>65691.270000000019</c:v>
                </c:pt>
                <c:pt idx="55">
                  <c:v>71119.060000000114</c:v>
                </c:pt>
                <c:pt idx="56">
                  <c:v>71923.180000000109</c:v>
                </c:pt>
                <c:pt idx="57">
                  <c:v>71512.290000000125</c:v>
                </c:pt>
                <c:pt idx="58">
                  <c:v>70801.260000000097</c:v>
                </c:pt>
                <c:pt idx="59">
                  <c:v>70277.530000000115</c:v>
                </c:pt>
                <c:pt idx="60">
                  <c:v>68774.430000000008</c:v>
                </c:pt>
                <c:pt idx="61">
                  <c:v>68014.130000000092</c:v>
                </c:pt>
                <c:pt idx="62">
                  <c:v>66947.550000000076</c:v>
                </c:pt>
                <c:pt idx="63">
                  <c:v>66269.150000000081</c:v>
                </c:pt>
                <c:pt idx="64">
                  <c:v>65532.794900000081</c:v>
                </c:pt>
                <c:pt idx="66">
                  <c:v>70857.100000000035</c:v>
                </c:pt>
                <c:pt idx="67">
                  <c:v>71581</c:v>
                </c:pt>
                <c:pt idx="68">
                  <c:v>71414</c:v>
                </c:pt>
                <c:pt idx="69">
                  <c:v>70505</c:v>
                </c:pt>
                <c:pt idx="70">
                  <c:v>70082</c:v>
                </c:pt>
                <c:pt idx="71">
                  <c:v>68583.082007292978</c:v>
                </c:pt>
                <c:pt idx="72">
                  <c:v>67824.897355669716</c:v>
                </c:pt>
                <c:pt idx="73">
                  <c:v>66761.284853067526</c:v>
                </c:pt>
                <c:pt idx="74">
                  <c:v>66084.77233477043</c:v>
                </c:pt>
                <c:pt idx="75">
                  <c:v>65350.46596233247</c:v>
                </c:pt>
                <c:pt idx="77">
                  <c:v>73184.793760869492</c:v>
                </c:pt>
                <c:pt idx="78">
                  <c:v>73932.474264354547</c:v>
                </c:pt>
                <c:pt idx="79">
                  <c:v>73759.988224733039</c:v>
                </c:pt>
                <c:pt idx="80">
                  <c:v>72821.127086912966</c:v>
                </c:pt>
                <c:pt idx="81">
                  <c:v>72384.231309907584</c:v>
                </c:pt>
                <c:pt idx="82">
                  <c:v>70836.073056737194</c:v>
                </c:pt>
                <c:pt idx="83">
                  <c:v>70052.981632423951</c:v>
                </c:pt>
                <c:pt idx="84">
                  <c:v>68954.428888317518</c:v>
                </c:pt>
                <c:pt idx="85">
                  <c:v>68255.692570740037</c:v>
                </c:pt>
                <c:pt idx="86">
                  <c:v>67497.263839897758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15-4700-9663-682359EEB1DF}"/>
            </c:ext>
          </c:extLst>
        </c:ser>
        <c:ser>
          <c:idx val="0"/>
          <c:order val="1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'ALL K12 FTEs Grade TRACKING'!$B$93:$CJ$93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12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12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12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12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12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TRACKING'!$B$96:$CJ$96</c:f>
              <c:numCache>
                <c:formatCode>#,##0</c:formatCode>
                <c:ptCount val="87"/>
                <c:pt idx="0">
                  <c:v>73509.289999999964</c:v>
                </c:pt>
                <c:pt idx="1">
                  <c:v>74433.140000000014</c:v>
                </c:pt>
                <c:pt idx="2">
                  <c:v>73929.800000000105</c:v>
                </c:pt>
                <c:pt idx="3">
                  <c:v>73157.099999999977</c:v>
                </c:pt>
                <c:pt idx="4">
                  <c:v>72539.569999999978</c:v>
                </c:pt>
                <c:pt idx="5">
                  <c:v>70993.879999999932</c:v>
                </c:pt>
                <c:pt idx="6">
                  <c:v>70142.589999999982</c:v>
                </c:pt>
                <c:pt idx="7">
                  <c:v>69094.059999999969</c:v>
                </c:pt>
                <c:pt idx="8">
                  <c:v>68411.769999999975</c:v>
                </c:pt>
                <c:pt idx="9">
                  <c:v>67190.039999999994</c:v>
                </c:pt>
                <c:pt idx="11">
                  <c:v>70237.980000000083</c:v>
                </c:pt>
                <c:pt idx="12">
                  <c:v>71192.85000000002</c:v>
                </c:pt>
                <c:pt idx="13">
                  <c:v>70704.910000000091</c:v>
                </c:pt>
                <c:pt idx="14">
                  <c:v>69832.850000000049</c:v>
                </c:pt>
                <c:pt idx="15">
                  <c:v>69216.260000000038</c:v>
                </c:pt>
                <c:pt idx="16">
                  <c:v>67879.380000000048</c:v>
                </c:pt>
                <c:pt idx="17">
                  <c:v>67249.570000000036</c:v>
                </c:pt>
                <c:pt idx="18">
                  <c:v>66433.940000000031</c:v>
                </c:pt>
                <c:pt idx="19">
                  <c:v>65787.460000000079</c:v>
                </c:pt>
                <c:pt idx="20">
                  <c:v>64758.120000000061</c:v>
                </c:pt>
                <c:pt idx="22">
                  <c:v>69136.050000000047</c:v>
                </c:pt>
                <c:pt idx="23">
                  <c:v>70017.920000000086</c:v>
                </c:pt>
                <c:pt idx="24">
                  <c:v>69364.510000000082</c:v>
                </c:pt>
                <c:pt idx="25">
                  <c:v>68611.500000000073</c:v>
                </c:pt>
                <c:pt idx="26">
                  <c:v>68129.33000000006</c:v>
                </c:pt>
                <c:pt idx="27">
                  <c:v>66632.600000000108</c:v>
                </c:pt>
                <c:pt idx="28">
                  <c:v>65959.790000000095</c:v>
                </c:pt>
                <c:pt idx="29">
                  <c:v>65831.829999999973</c:v>
                </c:pt>
                <c:pt idx="30">
                  <c:v>65185.549999999967</c:v>
                </c:pt>
                <c:pt idx="31">
                  <c:v>64153.689999999966</c:v>
                </c:pt>
                <c:pt idx="33">
                  <c:v>70197.930000000051</c:v>
                </c:pt>
                <c:pt idx="34">
                  <c:v>70076.420000000056</c:v>
                </c:pt>
                <c:pt idx="35">
                  <c:v>69633.040000000052</c:v>
                </c:pt>
                <c:pt idx="36">
                  <c:v>68898.059999999983</c:v>
                </c:pt>
                <c:pt idx="37">
                  <c:v>68461.039999999979</c:v>
                </c:pt>
                <c:pt idx="38">
                  <c:v>67436.18000000008</c:v>
                </c:pt>
                <c:pt idx="39">
                  <c:v>66808.32000000008</c:v>
                </c:pt>
                <c:pt idx="40">
                  <c:v>66030.180000000109</c:v>
                </c:pt>
                <c:pt idx="41">
                  <c:v>65298.540000000052</c:v>
                </c:pt>
                <c:pt idx="42">
                  <c:v>64562.120000000075</c:v>
                </c:pt>
                <c:pt idx="44">
                  <c:v>71880.180000000124</c:v>
                </c:pt>
                <c:pt idx="45">
                  <c:v>72794.73000000004</c:v>
                </c:pt>
                <c:pt idx="46">
                  <c:v>72077.860000000146</c:v>
                </c:pt>
                <c:pt idx="47">
                  <c:v>71220.010000000082</c:v>
                </c:pt>
                <c:pt idx="48">
                  <c:v>70637.610000000117</c:v>
                </c:pt>
                <c:pt idx="49">
                  <c:v>69069.410000000062</c:v>
                </c:pt>
                <c:pt idx="50">
                  <c:v>68158.390000000072</c:v>
                </c:pt>
                <c:pt idx="51">
                  <c:v>67162.500000000058</c:v>
                </c:pt>
                <c:pt idx="52">
                  <c:v>66523.60000000002</c:v>
                </c:pt>
                <c:pt idx="53">
                  <c:v>65691.270000000019</c:v>
                </c:pt>
                <c:pt idx="55">
                  <c:v>71100.530000000115</c:v>
                </c:pt>
                <c:pt idx="56">
                  <c:v>71944.720000000118</c:v>
                </c:pt>
                <c:pt idx="57">
                  <c:v>71497.740000000136</c:v>
                </c:pt>
                <c:pt idx="58">
                  <c:v>70778.770000000106</c:v>
                </c:pt>
                <c:pt idx="59">
                  <c:v>70267.210000000137</c:v>
                </c:pt>
                <c:pt idx="60">
                  <c:v>68764.750000000029</c:v>
                </c:pt>
                <c:pt idx="61">
                  <c:v>68018.370000000097</c:v>
                </c:pt>
                <c:pt idx="62">
                  <c:v>66946.110000000073</c:v>
                </c:pt>
                <c:pt idx="63">
                  <c:v>66340.55000000009</c:v>
                </c:pt>
                <c:pt idx="64">
                  <c:v>65575.844900000098</c:v>
                </c:pt>
                <c:pt idx="66">
                  <c:v>70848.36000000003</c:v>
                </c:pt>
                <c:pt idx="67">
                  <c:v>71569.600000000137</c:v>
                </c:pt>
                <c:pt idx="68">
                  <c:v>71385.100100000054</c:v>
                </c:pt>
                <c:pt idx="69">
                  <c:v>70493.460000000065</c:v>
                </c:pt>
                <c:pt idx="70">
                  <c:v>70046.720000000118</c:v>
                </c:pt>
                <c:pt idx="71">
                  <c:v>68832.230000000127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5-4700-9663-682359EEB1DF}"/>
            </c:ext>
          </c:extLst>
        </c:ser>
        <c:ser>
          <c:idx val="1"/>
          <c:order val="2"/>
          <c:tx>
            <c:strRef>
              <c:f>'ALL K12 FTEs Grade TRACKING'!$A$94</c:f>
              <c:strCache>
                <c:ptCount val="1"/>
              </c:strCache>
            </c:strRef>
          </c:tx>
          <c:cat>
            <c:strRef>
              <c:f>'ALL K12 FTEs Grade TRACKING'!$B$93:$CJ$93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12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12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12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12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12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TRACKING'!$B$94:$BN$94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4-4FAB-86F1-EEA450C0E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ax val="90000"/>
          <c:min val="6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Running Start +</a:t>
            </a:r>
            <a:r>
              <a:rPr lang="en-US" baseline="0">
                <a:latin typeface="+mn-lt"/>
              </a:rPr>
              <a:t> 11ths Grade + </a:t>
            </a:r>
            <a:r>
              <a:rPr lang="en-US">
                <a:latin typeface="+mn-lt"/>
              </a:rPr>
              <a:t>12th</a:t>
            </a:r>
            <a:r>
              <a:rPr lang="en-US" baseline="0">
                <a:latin typeface="+mn-lt"/>
              </a:rPr>
              <a:t> Grade </a:t>
            </a:r>
            <a:r>
              <a:rPr lang="en-US">
                <a:latin typeface="+mn-lt"/>
              </a:rPr>
              <a:t>FTEs Forecast Tracking-Including Charters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072963319543086E-2"/>
          <c:y val="0.16959016609377026"/>
          <c:w val="0.92852007893840582"/>
          <c:h val="0.71980338981751746"/>
        </c:manualLayout>
      </c:layout>
      <c:lineChart>
        <c:grouping val="standard"/>
        <c:varyColors val="0"/>
        <c:ser>
          <c:idx val="2"/>
          <c:order val="0"/>
          <c:tx>
            <c:strRef>
              <c:f>'ALL K12 FTEs Grade TRACKING'!$A$11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'ALL K12 FTEs Grade TRACKING'!$B$93:$CJ$93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12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12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12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12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12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TRACKING'!$B$102:$CJ$102</c:f>
              <c:numCache>
                <c:formatCode>#,##0</c:formatCode>
                <c:ptCount val="87"/>
                <c:pt idx="44">
                  <c:v>144623.0300000002</c:v>
                </c:pt>
                <c:pt idx="45">
                  <c:v>169182.64900000003</c:v>
                </c:pt>
                <c:pt idx="46">
                  <c:v>167939.18700000015</c:v>
                </c:pt>
                <c:pt idx="47">
                  <c:v>166280.09400000013</c:v>
                </c:pt>
                <c:pt idx="48">
                  <c:v>164214.28700000021</c:v>
                </c:pt>
                <c:pt idx="49">
                  <c:v>162464.79000000004</c:v>
                </c:pt>
                <c:pt idx="50">
                  <c:v>160745.9930000001</c:v>
                </c:pt>
                <c:pt idx="51">
                  <c:v>157950.66000000006</c:v>
                </c:pt>
                <c:pt idx="52">
                  <c:v>156992.821</c:v>
                </c:pt>
                <c:pt idx="53">
                  <c:v>155219.68000000005</c:v>
                </c:pt>
                <c:pt idx="55">
                  <c:v>144583.34000000014</c:v>
                </c:pt>
                <c:pt idx="56">
                  <c:v>168634.38259317883</c:v>
                </c:pt>
                <c:pt idx="57">
                  <c:v>167688.26777928649</c:v>
                </c:pt>
                <c:pt idx="58">
                  <c:v>166173.42903991311</c:v>
                </c:pt>
                <c:pt idx="59">
                  <c:v>164873.75646202319</c:v>
                </c:pt>
                <c:pt idx="60">
                  <c:v>162979.82375506763</c:v>
                </c:pt>
                <c:pt idx="61">
                  <c:v>161619.21693722589</c:v>
                </c:pt>
                <c:pt idx="62">
                  <c:v>159100.77168822731</c:v>
                </c:pt>
                <c:pt idx="63">
                  <c:v>158156.85850535921</c:v>
                </c:pt>
                <c:pt idx="64">
                  <c:v>156271.4530403518</c:v>
                </c:pt>
                <c:pt idx="66">
                  <c:v>145866.09000000008</c:v>
                </c:pt>
                <c:pt idx="67">
                  <c:v>172988.80898023138</c:v>
                </c:pt>
                <c:pt idx="68">
                  <c:v>172292.82702608721</c:v>
                </c:pt>
                <c:pt idx="69">
                  <c:v>171021.63536898745</c:v>
                </c:pt>
                <c:pt idx="70">
                  <c:v>170079.47193218226</c:v>
                </c:pt>
                <c:pt idx="71">
                  <c:v>168228.83869116698</c:v>
                </c:pt>
                <c:pt idx="72">
                  <c:v>166782.30003826576</c:v>
                </c:pt>
                <c:pt idx="73">
                  <c:v>164073.44888549732</c:v>
                </c:pt>
                <c:pt idx="74">
                  <c:v>163149.60579149178</c:v>
                </c:pt>
                <c:pt idx="75">
                  <c:v>161154.42481171669</c:v>
                </c:pt>
                <c:pt idx="77">
                  <c:v>148178.5633950484</c:v>
                </c:pt>
                <c:pt idx="78">
                  <c:v>176659.04247289145</c:v>
                </c:pt>
                <c:pt idx="79">
                  <c:v>175944.81336654967</c:v>
                </c:pt>
                <c:pt idx="80">
                  <c:v>174642.48036868917</c:v>
                </c:pt>
                <c:pt idx="81">
                  <c:v>173681.71141619637</c:v>
                </c:pt>
                <c:pt idx="82">
                  <c:v>171797.49779294574</c:v>
                </c:pt>
                <c:pt idx="83">
                  <c:v>170298.01997118018</c:v>
                </c:pt>
                <c:pt idx="84">
                  <c:v>167496.35795111017</c:v>
                </c:pt>
                <c:pt idx="85">
                  <c:v>166555.90817751322</c:v>
                </c:pt>
                <c:pt idx="86">
                  <c:v>164502.17840359188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39-4BF9-AFE4-F8620C088F00}"/>
            </c:ext>
          </c:extLst>
        </c:ser>
        <c:ser>
          <c:idx val="0"/>
          <c:order val="1"/>
          <c:tx>
            <c:strRef>
              <c:f>'ALL 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'ALL K12 FTEs Grade TRACKING'!$B$93:$CJ$93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12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12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12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12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12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TRACKING'!$B$103:$CJ$103</c:f>
              <c:numCache>
                <c:formatCode>#,##0</c:formatCode>
                <c:ptCount val="87"/>
                <c:pt idx="0">
                  <c:v>146323.01999999996</c:v>
                </c:pt>
                <c:pt idx="1">
                  <c:v>171315.54999999993</c:v>
                </c:pt>
                <c:pt idx="2">
                  <c:v>170251.21300000011</c:v>
                </c:pt>
                <c:pt idx="3">
                  <c:v>168650.55999999997</c:v>
                </c:pt>
                <c:pt idx="4">
                  <c:v>167414.44299999997</c:v>
                </c:pt>
                <c:pt idx="5">
                  <c:v>165171.46999999991</c:v>
                </c:pt>
                <c:pt idx="6">
                  <c:v>163590.5089999999</c:v>
                </c:pt>
                <c:pt idx="7">
                  <c:v>161474.818</c:v>
                </c:pt>
                <c:pt idx="8">
                  <c:v>160281.77299999996</c:v>
                </c:pt>
                <c:pt idx="9">
                  <c:v>157861.48300000001</c:v>
                </c:pt>
                <c:pt idx="11">
                  <c:v>140227.62000000017</c:v>
                </c:pt>
                <c:pt idx="12">
                  <c:v>167062.33630000008</c:v>
                </c:pt>
                <c:pt idx="13">
                  <c:v>165932.06330000015</c:v>
                </c:pt>
                <c:pt idx="14">
                  <c:v>164262.5633000001</c:v>
                </c:pt>
                <c:pt idx="15">
                  <c:v>163036.76330000011</c:v>
                </c:pt>
                <c:pt idx="16">
                  <c:v>161141.62330000006</c:v>
                </c:pt>
                <c:pt idx="17">
                  <c:v>159752.39330000005</c:v>
                </c:pt>
                <c:pt idx="18">
                  <c:v>157722.54330000014</c:v>
                </c:pt>
                <c:pt idx="19">
                  <c:v>156627.43330000012</c:v>
                </c:pt>
                <c:pt idx="20">
                  <c:v>154233.01330000011</c:v>
                </c:pt>
                <c:pt idx="22">
                  <c:v>139486.47000000015</c:v>
                </c:pt>
                <c:pt idx="23">
                  <c:v>167343.49000000022</c:v>
                </c:pt>
                <c:pt idx="24">
                  <c:v>166088.85000000018</c:v>
                </c:pt>
                <c:pt idx="25">
                  <c:v>164576.69000000018</c:v>
                </c:pt>
                <c:pt idx="26">
                  <c:v>163185.26000000013</c:v>
                </c:pt>
                <c:pt idx="27">
                  <c:v>161293.98800000019</c:v>
                </c:pt>
                <c:pt idx="28">
                  <c:v>159648.63000000012</c:v>
                </c:pt>
                <c:pt idx="29">
                  <c:v>159338.5</c:v>
                </c:pt>
                <c:pt idx="30">
                  <c:v>158131.02999999997</c:v>
                </c:pt>
                <c:pt idx="31">
                  <c:v>155832.12999999995</c:v>
                </c:pt>
                <c:pt idx="33">
                  <c:v>142072.94000000006</c:v>
                </c:pt>
                <c:pt idx="34">
                  <c:v>169252.5229000001</c:v>
                </c:pt>
                <c:pt idx="35">
                  <c:v>168225.06500000006</c:v>
                </c:pt>
                <c:pt idx="36">
                  <c:v>166692.05000000005</c:v>
                </c:pt>
                <c:pt idx="37">
                  <c:v>164991.95000000001</c:v>
                </c:pt>
                <c:pt idx="38">
                  <c:v>163717.73600000018</c:v>
                </c:pt>
                <c:pt idx="39">
                  <c:v>162491.77800000008</c:v>
                </c:pt>
                <c:pt idx="40">
                  <c:v>159699.08570000011</c:v>
                </c:pt>
                <c:pt idx="41">
                  <c:v>158876.0860000001</c:v>
                </c:pt>
                <c:pt idx="42">
                  <c:v>157109.93090000015</c:v>
                </c:pt>
                <c:pt idx="44">
                  <c:v>144623.0300000002</c:v>
                </c:pt>
                <c:pt idx="45">
                  <c:v>169182.64900000003</c:v>
                </c:pt>
                <c:pt idx="46">
                  <c:v>167939.18700000015</c:v>
                </c:pt>
                <c:pt idx="47">
                  <c:v>166280.09400000013</c:v>
                </c:pt>
                <c:pt idx="48">
                  <c:v>164214.28700000021</c:v>
                </c:pt>
                <c:pt idx="49">
                  <c:v>162464.79000000004</c:v>
                </c:pt>
                <c:pt idx="50">
                  <c:v>160745.9930000001</c:v>
                </c:pt>
                <c:pt idx="51">
                  <c:v>157950.66000000006</c:v>
                </c:pt>
                <c:pt idx="52">
                  <c:v>156992.821</c:v>
                </c:pt>
                <c:pt idx="53">
                  <c:v>155219.68000000005</c:v>
                </c:pt>
                <c:pt idx="55">
                  <c:v>144567.52000000019</c:v>
                </c:pt>
                <c:pt idx="56">
                  <c:v>168642.15000000017</c:v>
                </c:pt>
                <c:pt idx="57">
                  <c:v>167673.58000000013</c:v>
                </c:pt>
                <c:pt idx="58">
                  <c:v>166144.92000000013</c:v>
                </c:pt>
                <c:pt idx="59">
                  <c:v>164842.57000000018</c:v>
                </c:pt>
                <c:pt idx="60">
                  <c:v>162967.31000000011</c:v>
                </c:pt>
                <c:pt idx="61">
                  <c:v>161618.5100000001</c:v>
                </c:pt>
                <c:pt idx="62">
                  <c:v>159078.1700000001</c:v>
                </c:pt>
                <c:pt idx="63">
                  <c:v>158215.10000000012</c:v>
                </c:pt>
                <c:pt idx="64">
                  <c:v>156329.75490000009</c:v>
                </c:pt>
                <c:pt idx="66">
                  <c:v>145839.37000000005</c:v>
                </c:pt>
                <c:pt idx="67">
                  <c:v>173019.05242047977</c:v>
                </c:pt>
                <c:pt idx="68">
                  <c:v>172225.08755467931</c:v>
                </c:pt>
                <c:pt idx="69">
                  <c:v>170978.94817911688</c:v>
                </c:pt>
                <c:pt idx="70">
                  <c:v>170098.55984561608</c:v>
                </c:pt>
                <c:pt idx="71">
                  <c:v>168303.25554442569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9-4BF9-AFE4-F8620C088F00}"/>
            </c:ext>
          </c:extLst>
        </c:ser>
        <c:ser>
          <c:idx val="1"/>
          <c:order val="2"/>
          <c:tx>
            <c:strRef>
              <c:f>'ALL K12 FTEs Grade TRACKING'!$A$101</c:f>
              <c:strCache>
                <c:ptCount val="1"/>
              </c:strCache>
            </c:strRef>
          </c:tx>
          <c:cat>
            <c:strRef>
              <c:f>'ALL K12 FTEs Grade TRACKING'!$B$93:$CJ$93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2">
                  <c:v>Grade 12 Only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3">
                  <c:v>Grade 12 Only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4">
                  <c:v>Grade 12 Only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5">
                  <c:v>Grade 12 Only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6">
                  <c:v>Grade 12 Only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'ALL K12 FTEs Grade TRACKING'!$B$101:$BN$101</c:f>
              <c:numCache>
                <c:formatCode>_(* #,##0_);_(* \(#,##0\);_(* "-"??_);_(@_)</c:formatCode>
                <c:ptCount val="6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D-4D38-8CA5-EA6B28639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in val="10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Charter School FTEs: Forecast Tracking</a:t>
            </a:r>
            <a:br>
              <a:rPr lang="en-US">
                <a:latin typeface="+mn-lt"/>
              </a:rPr>
            </a:br>
            <a:r>
              <a:rPr lang="en-US">
                <a:latin typeface="+mn-lt"/>
              </a:rPr>
              <a:t>*Includes budgeted</a:t>
            </a:r>
            <a:r>
              <a:rPr lang="en-US" baseline="0">
                <a:latin typeface="+mn-lt"/>
              </a:rPr>
              <a:t> values for schools in first year of operation per statute</a:t>
            </a:r>
            <a:endParaRPr lang="en-US">
              <a:latin typeface="+mn-lt"/>
            </a:endParaRPr>
          </a:p>
        </c:rich>
      </c:tx>
      <c:layout>
        <c:manualLayout>
          <c:xMode val="edge"/>
          <c:yMode val="edge"/>
          <c:x val="0.27028166086581662"/>
          <c:y val="4.5851435419902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61236367193237E-2"/>
          <c:y val="0.15793959831896756"/>
          <c:w val="0.89543619150634346"/>
          <c:h val="0.74545087100585405"/>
        </c:manualLayout>
      </c:layout>
      <c:lineChart>
        <c:grouping val="standard"/>
        <c:varyColors val="0"/>
        <c:ser>
          <c:idx val="2"/>
          <c:order val="0"/>
          <c:tx>
            <c:strRef>
              <c:f>'Charters ALL'!$A$36</c:f>
              <c:strCache>
                <c:ptCount val="1"/>
                <c:pt idx="0">
                  <c:v>Feb 2024 FC</c:v>
                </c:pt>
              </c:strCache>
            </c:strRef>
          </c:tx>
          <c:marker>
            <c:symbol val="triangle"/>
            <c:size val="4"/>
          </c:marker>
          <c:cat>
            <c:strRef>
              <c:f>'Charters ALL'!$B$34:$CJ$34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'Charters ALL'!$B$36:$CJ$36</c:f>
              <c:numCache>
                <c:formatCode>#,##0</c:formatCode>
                <c:ptCount val="87"/>
                <c:pt idx="44">
                  <c:v>4683.3500000000004</c:v>
                </c:pt>
                <c:pt idx="45">
                  <c:v>4616.7999999999993</c:v>
                </c:pt>
                <c:pt idx="46">
                  <c:v>4573.7599999999993</c:v>
                </c:pt>
                <c:pt idx="47">
                  <c:v>4531.7599999999993</c:v>
                </c:pt>
                <c:pt idx="48">
                  <c:v>4493.4800000000005</c:v>
                </c:pt>
                <c:pt idx="49">
                  <c:v>4465.1900000000005</c:v>
                </c:pt>
                <c:pt idx="50">
                  <c:v>4454.03</c:v>
                </c:pt>
                <c:pt idx="51">
                  <c:v>4422.75</c:v>
                </c:pt>
                <c:pt idx="52">
                  <c:v>4392.22</c:v>
                </c:pt>
                <c:pt idx="53">
                  <c:v>4344.1499999999996</c:v>
                </c:pt>
                <c:pt idx="55">
                  <c:v>4776.72</c:v>
                </c:pt>
                <c:pt idx="56">
                  <c:v>4788.83</c:v>
                </c:pt>
                <c:pt idx="57">
                  <c:v>4788.88</c:v>
                </c:pt>
                <c:pt idx="58">
                  <c:v>4770.1899999999996</c:v>
                </c:pt>
                <c:pt idx="59">
                  <c:v>4742.1699999999992</c:v>
                </c:pt>
                <c:pt idx="60">
                  <c:v>4745.3600000000006</c:v>
                </c:pt>
                <c:pt idx="61">
                  <c:v>4732.7000000000007</c:v>
                </c:pt>
                <c:pt idx="62">
                  <c:v>4704.9800000000005</c:v>
                </c:pt>
                <c:pt idx="63">
                  <c:v>4691.2300000000005</c:v>
                </c:pt>
                <c:pt idx="64">
                  <c:v>4663.37</c:v>
                </c:pt>
                <c:pt idx="66">
                  <c:v>4961.4700000000012</c:v>
                </c:pt>
                <c:pt idx="67">
                  <c:v>4924.9299999999994</c:v>
                </c:pt>
                <c:pt idx="68">
                  <c:v>4841.5087597156225</c:v>
                </c:pt>
                <c:pt idx="69">
                  <c:v>4824.9590369582802</c:v>
                </c:pt>
                <c:pt idx="70">
                  <c:v>4796.0778084002168</c:v>
                </c:pt>
                <c:pt idx="71">
                  <c:v>4808.374764042519</c:v>
                </c:pt>
                <c:pt idx="72">
                  <c:v>4798.0171357223408</c:v>
                </c:pt>
                <c:pt idx="73">
                  <c:v>4769.9064811359922</c:v>
                </c:pt>
                <c:pt idx="74">
                  <c:v>4753.6307161016202</c:v>
                </c:pt>
                <c:pt idx="75">
                  <c:v>4722.88211957365</c:v>
                </c:pt>
                <c:pt idx="77">
                  <c:v>5385.7777778244672</c:v>
                </c:pt>
                <c:pt idx="78">
                  <c:v>5400.27455601578</c:v>
                </c:pt>
                <c:pt idx="79">
                  <c:v>5404.5697847941992</c:v>
                </c:pt>
                <c:pt idx="80">
                  <c:v>5385.0724788479383</c:v>
                </c:pt>
                <c:pt idx="81">
                  <c:v>5353.6599699194348</c:v>
                </c:pt>
                <c:pt idx="82">
                  <c:v>5366.6877728205309</c:v>
                </c:pt>
                <c:pt idx="83">
                  <c:v>5354.1576594544185</c:v>
                </c:pt>
                <c:pt idx="84">
                  <c:v>5322.3967406961683</c:v>
                </c:pt>
                <c:pt idx="85">
                  <c:v>5305.4087503088313</c:v>
                </c:pt>
                <c:pt idx="86">
                  <c:v>5270.2296549178773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E-41E3-BB8E-31D61EFD1933}"/>
            </c:ext>
          </c:extLst>
        </c:ser>
        <c:ser>
          <c:idx val="0"/>
          <c:order val="1"/>
          <c:tx>
            <c:strRef>
              <c:f>'Charters ALL'!$A$37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'Charters ALL'!$B$34:$CJ$34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'Charters ALL'!$B$37:$BU$37</c:f>
              <c:numCache>
                <c:formatCode>#,##0</c:formatCode>
                <c:ptCount val="72"/>
                <c:pt idx="0">
                  <c:v>2523</c:v>
                </c:pt>
                <c:pt idx="1">
                  <c:v>2474.09</c:v>
                </c:pt>
                <c:pt idx="2">
                  <c:v>2446.6</c:v>
                </c:pt>
                <c:pt idx="3">
                  <c:v>2438.9900000000002</c:v>
                </c:pt>
                <c:pt idx="4">
                  <c:v>2406.04</c:v>
                </c:pt>
                <c:pt idx="5">
                  <c:v>2389.04</c:v>
                </c:pt>
                <c:pt idx="6">
                  <c:v>2371.8000000000002</c:v>
                </c:pt>
                <c:pt idx="7">
                  <c:v>2358.48</c:v>
                </c:pt>
                <c:pt idx="8">
                  <c:v>2345.8599999999997</c:v>
                </c:pt>
                <c:pt idx="9">
                  <c:v>2322.29</c:v>
                </c:pt>
                <c:pt idx="11">
                  <c:v>3312.47</c:v>
                </c:pt>
                <c:pt idx="12">
                  <c:v>3325.35</c:v>
                </c:pt>
                <c:pt idx="13">
                  <c:v>3292.35</c:v>
                </c:pt>
                <c:pt idx="14">
                  <c:v>3298.5399999999995</c:v>
                </c:pt>
                <c:pt idx="15">
                  <c:v>3263.3799999999997</c:v>
                </c:pt>
                <c:pt idx="16">
                  <c:v>3205.06</c:v>
                </c:pt>
                <c:pt idx="17">
                  <c:v>3193.3999999999996</c:v>
                </c:pt>
                <c:pt idx="18">
                  <c:v>3163.56</c:v>
                </c:pt>
                <c:pt idx="19">
                  <c:v>3130.7999999999997</c:v>
                </c:pt>
                <c:pt idx="20">
                  <c:v>3120.73</c:v>
                </c:pt>
                <c:pt idx="22">
                  <c:v>3218.35</c:v>
                </c:pt>
                <c:pt idx="23">
                  <c:v>3139.61</c:v>
                </c:pt>
                <c:pt idx="24">
                  <c:v>2935.9100000000003</c:v>
                </c:pt>
                <c:pt idx="25">
                  <c:v>2857.9900000000002</c:v>
                </c:pt>
                <c:pt idx="26">
                  <c:v>2803.0499999999997</c:v>
                </c:pt>
                <c:pt idx="27">
                  <c:v>2735.8799999999997</c:v>
                </c:pt>
                <c:pt idx="28">
                  <c:v>2690.8900000000003</c:v>
                </c:pt>
                <c:pt idx="29">
                  <c:v>2718.99</c:v>
                </c:pt>
                <c:pt idx="30">
                  <c:v>2695.68</c:v>
                </c:pt>
                <c:pt idx="31">
                  <c:v>2684.0099999999998</c:v>
                </c:pt>
                <c:pt idx="33" formatCode="_(* #,##0_);_(* \(#,##0\);_(* &quot;-&quot;??_);_(@_)">
                  <c:v>3646.64</c:v>
                </c:pt>
                <c:pt idx="34" formatCode="_(* #,##0_);_(* \(#,##0\);_(* &quot;-&quot;??_);_(@_)">
                  <c:v>3613.22</c:v>
                </c:pt>
                <c:pt idx="35" formatCode="_(* #,##0_);_(* \(#,##0\);_(* &quot;-&quot;??_);_(@_)">
                  <c:v>3630.4</c:v>
                </c:pt>
                <c:pt idx="36" formatCode="_(* #,##0_);_(* \(#,##0\);_(* &quot;-&quot;??_);_(@_)">
                  <c:v>3625.4</c:v>
                </c:pt>
                <c:pt idx="37" formatCode="_(* #,##0_);_(* \(#,##0\);_(* &quot;-&quot;??_);_(@_)">
                  <c:v>3621.16</c:v>
                </c:pt>
                <c:pt idx="38" formatCode="_(* #,##0_);_(* \(#,##0\);_(* &quot;-&quot;??_);_(@_)">
                  <c:v>3613.5699999999997</c:v>
                </c:pt>
                <c:pt idx="39" formatCode="_(* #,##0_);_(* \(#,##0\);_(* &quot;-&quot;??_);_(@_)">
                  <c:v>3592.78</c:v>
                </c:pt>
                <c:pt idx="40" formatCode="_(* #,##0_);_(* \(#,##0\);_(* &quot;-&quot;??_);_(@_)">
                  <c:v>3578.8100000000004</c:v>
                </c:pt>
                <c:pt idx="41" formatCode="_(* #,##0_);_(* \(#,##0\);_(* &quot;-&quot;??_);_(@_)">
                  <c:v>3575.7900000000004</c:v>
                </c:pt>
                <c:pt idx="42" formatCode="_(* #,##0_);_(* \(#,##0\);_(* &quot;-&quot;??_);_(@_)">
                  <c:v>3568.92</c:v>
                </c:pt>
                <c:pt idx="44">
                  <c:v>4683.3500000000004</c:v>
                </c:pt>
                <c:pt idx="45">
                  <c:v>4616.8</c:v>
                </c:pt>
                <c:pt idx="46">
                  <c:v>4573.76</c:v>
                </c:pt>
                <c:pt idx="47">
                  <c:v>4531.76</c:v>
                </c:pt>
                <c:pt idx="48">
                  <c:v>4493.4799999999996</c:v>
                </c:pt>
                <c:pt idx="49">
                  <c:v>4465.1900000000005</c:v>
                </c:pt>
                <c:pt idx="50">
                  <c:v>4454.03</c:v>
                </c:pt>
                <c:pt idx="51">
                  <c:v>4422.75</c:v>
                </c:pt>
                <c:pt idx="52">
                  <c:v>4392.2199999999993</c:v>
                </c:pt>
                <c:pt idx="53">
                  <c:v>4344.1499999999996</c:v>
                </c:pt>
                <c:pt idx="55">
                  <c:v>4776.72</c:v>
                </c:pt>
                <c:pt idx="56">
                  <c:v>4789.83</c:v>
                </c:pt>
                <c:pt idx="57">
                  <c:v>4787.88</c:v>
                </c:pt>
                <c:pt idx="58">
                  <c:v>4769.1899999999996</c:v>
                </c:pt>
                <c:pt idx="59">
                  <c:v>4742.1699999999992</c:v>
                </c:pt>
                <c:pt idx="60">
                  <c:v>4746.3600000000006</c:v>
                </c:pt>
                <c:pt idx="61">
                  <c:v>4731.7000000000007</c:v>
                </c:pt>
                <c:pt idx="62">
                  <c:v>4703.9800000000005</c:v>
                </c:pt>
                <c:pt idx="63">
                  <c:v>4689.2300000000005</c:v>
                </c:pt>
                <c:pt idx="64">
                  <c:v>4663.37</c:v>
                </c:pt>
                <c:pt idx="66">
                  <c:v>4961.4700000000012</c:v>
                </c:pt>
                <c:pt idx="67">
                  <c:v>4923.1899999999996</c:v>
                </c:pt>
                <c:pt idx="68">
                  <c:v>4876.8400000000011</c:v>
                </c:pt>
                <c:pt idx="69">
                  <c:v>4836.25</c:v>
                </c:pt>
                <c:pt idx="70">
                  <c:v>4790.3599999999997</c:v>
                </c:pt>
                <c:pt idx="71">
                  <c:v>4765.68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E-41E3-BB8E-31D61EFD1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62464"/>
        <c:axId val="234864000"/>
        <c:extLst/>
      </c:lineChart>
      <c:catAx>
        <c:axId val="2348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486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8640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>
                    <a:latin typeface="+mn-lt"/>
                  </a:rPr>
                  <a:t>Full-time Equivalents (FTE)</a:t>
                </a:r>
              </a:p>
            </c:rich>
          </c:tx>
          <c:layout>
            <c:manualLayout>
              <c:xMode val="edge"/>
              <c:yMode val="edge"/>
              <c:x val="1.9662934832924722E-2"/>
              <c:y val="0.3275109170305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4862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642306016251827"/>
          <c:y val="0.67123182255157909"/>
          <c:w val="0.15275413021672157"/>
          <c:h val="0.14483725826367358"/>
        </c:manualLayout>
      </c:layout>
      <c:overlay val="0"/>
      <c:spPr>
        <a:solidFill>
          <a:schemeClr val="bg2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Tribal School FTEs: Forecast Tracking</a:t>
            </a:r>
          </a:p>
        </c:rich>
      </c:tx>
      <c:layout>
        <c:manualLayout>
          <c:xMode val="edge"/>
          <c:yMode val="edge"/>
          <c:x val="0.49678874072864754"/>
          <c:y val="4.3135214547494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946517272603671E-2"/>
          <c:y val="0.16085662872926909"/>
          <c:w val="0.94273324017901827"/>
          <c:h val="0.71428880506085901"/>
        </c:manualLayout>
      </c:layout>
      <c:lineChart>
        <c:grouping val="standard"/>
        <c:varyColors val="0"/>
        <c:ser>
          <c:idx val="2"/>
          <c:order val="0"/>
          <c:tx>
            <c:strRef>
              <c:f>TRIBAL!$A$36</c:f>
              <c:strCache>
                <c:ptCount val="1"/>
              </c:strCache>
              <c:extLst xmlns:c15="http://schemas.microsoft.com/office/drawing/2012/chart"/>
            </c:strRef>
          </c:tx>
          <c:cat>
            <c:strRef>
              <c:f>TRIBAL!$B$34:$BY$34</c:f>
              <c:strCache>
                <c:ptCount val="76"/>
                <c:pt idx="0">
                  <c:v>09/17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09/18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09/19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09/20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</c:strCache>
            </c:strRef>
          </c:cat>
          <c:val>
            <c:numRef>
              <c:f>TRIBAL!$B$36:$BN$36</c:f>
              <c:numCache>
                <c:formatCode>#,##0</c:formatCode>
                <c:ptCount val="65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1899-4F91-9C00-DC28F5A04C78}"/>
            </c:ext>
          </c:extLst>
        </c:ser>
        <c:ser>
          <c:idx val="0"/>
          <c:order val="1"/>
          <c:tx>
            <c:strRef>
              <c:f>TRIBAL!$G$1:$H$1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TRIBAL!$B$34:$BY$34</c:f>
              <c:strCache>
                <c:ptCount val="76"/>
                <c:pt idx="0">
                  <c:v>09/17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09/18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09/19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09/20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</c:strCache>
            </c:strRef>
          </c:cat>
          <c:val>
            <c:numRef>
              <c:f>TRIBAL!$B$37:$BY$37</c:f>
              <c:numCache>
                <c:formatCode>#,##0</c:formatCode>
                <c:ptCount val="76"/>
                <c:pt idx="0">
                  <c:v>1034.3699999999999</c:v>
                </c:pt>
                <c:pt idx="1">
                  <c:v>1069.8599999999999</c:v>
                </c:pt>
                <c:pt idx="2">
                  <c:v>1072.2</c:v>
                </c:pt>
                <c:pt idx="3">
                  <c:v>1070.02</c:v>
                </c:pt>
                <c:pt idx="4">
                  <c:v>1078.51</c:v>
                </c:pt>
                <c:pt idx="5">
                  <c:v>1091.71</c:v>
                </c:pt>
                <c:pt idx="6">
                  <c:v>1095.07</c:v>
                </c:pt>
                <c:pt idx="7">
                  <c:v>1098.08</c:v>
                </c:pt>
                <c:pt idx="8">
                  <c:v>1101.21</c:v>
                </c:pt>
                <c:pt idx="9">
                  <c:v>1084.27</c:v>
                </c:pt>
                <c:pt idx="11">
                  <c:v>1739.8899999999999</c:v>
                </c:pt>
                <c:pt idx="12">
                  <c:v>1785.31</c:v>
                </c:pt>
                <c:pt idx="13">
                  <c:v>1777.3700000000001</c:v>
                </c:pt>
                <c:pt idx="14">
                  <c:v>1772.93</c:v>
                </c:pt>
                <c:pt idx="15">
                  <c:v>1764.1</c:v>
                </c:pt>
                <c:pt idx="16">
                  <c:v>1754.5599999999997</c:v>
                </c:pt>
                <c:pt idx="17">
                  <c:v>1753.42</c:v>
                </c:pt>
                <c:pt idx="18">
                  <c:v>1742.9</c:v>
                </c:pt>
                <c:pt idx="19">
                  <c:v>1738.2399999999998</c:v>
                </c:pt>
                <c:pt idx="20">
                  <c:v>1728.7699999999998</c:v>
                </c:pt>
                <c:pt idx="22">
                  <c:v>1929.0900000000001</c:v>
                </c:pt>
                <c:pt idx="23">
                  <c:v>1947.7</c:v>
                </c:pt>
                <c:pt idx="24">
                  <c:v>1929.64</c:v>
                </c:pt>
                <c:pt idx="25">
                  <c:v>1920.9100000000003</c:v>
                </c:pt>
                <c:pt idx="26">
                  <c:v>1926.25</c:v>
                </c:pt>
                <c:pt idx="27">
                  <c:v>1909.31</c:v>
                </c:pt>
                <c:pt idx="28">
                  <c:v>1909.32</c:v>
                </c:pt>
                <c:pt idx="29">
                  <c:v>1898.6200000000001</c:v>
                </c:pt>
                <c:pt idx="30">
                  <c:v>1896.1599999999999</c:v>
                </c:pt>
                <c:pt idx="31">
                  <c:v>1885.36</c:v>
                </c:pt>
                <c:pt idx="33" formatCode="_(* #,##0_);_(* \(#,##0\);_(* &quot;-&quot;??_);_(@_)">
                  <c:v>2018.56</c:v>
                </c:pt>
                <c:pt idx="34" formatCode="_(* #,##0_);_(* \(#,##0\);_(* &quot;-&quot;??_);_(@_)">
                  <c:v>2006.83</c:v>
                </c:pt>
                <c:pt idx="35" formatCode="_(* #,##0_);_(* \(#,##0\);_(* &quot;-&quot;??_);_(@_)">
                  <c:v>1995.1</c:v>
                </c:pt>
                <c:pt idx="36" formatCode="_(* #,##0_);_(* \(#,##0\);_(* &quot;-&quot;??_);_(@_)">
                  <c:v>1988.64</c:v>
                </c:pt>
                <c:pt idx="37" formatCode="_(* #,##0_);_(* \(#,##0\);_(* &quot;-&quot;??_);_(@_)">
                  <c:v>1961.94</c:v>
                </c:pt>
                <c:pt idx="38" formatCode="_(* #,##0_);_(* \(#,##0\);_(* &quot;-&quot;??_);_(@_)">
                  <c:v>1951.28</c:v>
                </c:pt>
                <c:pt idx="39" formatCode="_(* #,##0_);_(* \(#,##0\);_(* &quot;-&quot;??_);_(@_)">
                  <c:v>1970.39</c:v>
                </c:pt>
                <c:pt idx="40" formatCode="_(* #,##0_);_(* \(#,##0\);_(* &quot;-&quot;??_);_(@_)">
                  <c:v>1978.15</c:v>
                </c:pt>
                <c:pt idx="41" formatCode="_(* #,##0_);_(* \(#,##0\);_(* &quot;-&quot;??_);_(@_)">
                  <c:v>1957.94</c:v>
                </c:pt>
                <c:pt idx="42" formatCode="_(* #,##0_);_(* \(#,##0\);_(* &quot;-&quot;??_);_(@_)">
                  <c:v>1975.0599999999997</c:v>
                </c:pt>
                <c:pt idx="44">
                  <c:v>1878.53</c:v>
                </c:pt>
                <c:pt idx="45">
                  <c:v>1980.01</c:v>
                </c:pt>
                <c:pt idx="46">
                  <c:v>1968.46</c:v>
                </c:pt>
                <c:pt idx="47">
                  <c:v>1974.2799999999997</c:v>
                </c:pt>
                <c:pt idx="48">
                  <c:v>1967.45</c:v>
                </c:pt>
                <c:pt idx="49">
                  <c:v>1966.7099999999998</c:v>
                </c:pt>
                <c:pt idx="50">
                  <c:v>1950.12</c:v>
                </c:pt>
                <c:pt idx="51">
                  <c:v>1937.15</c:v>
                </c:pt>
                <c:pt idx="52">
                  <c:v>1944.04</c:v>
                </c:pt>
                <c:pt idx="53">
                  <c:v>1947.9400000000003</c:v>
                </c:pt>
                <c:pt idx="55">
                  <c:v>1919.32</c:v>
                </c:pt>
                <c:pt idx="56">
                  <c:v>2041.02</c:v>
                </c:pt>
                <c:pt idx="57">
                  <c:v>2056.12</c:v>
                </c:pt>
                <c:pt idx="58">
                  <c:v>2048.7199999999998</c:v>
                </c:pt>
                <c:pt idx="59">
                  <c:v>2041.4</c:v>
                </c:pt>
                <c:pt idx="60">
                  <c:v>2033.66</c:v>
                </c:pt>
                <c:pt idx="61">
                  <c:v>2034.28</c:v>
                </c:pt>
                <c:pt idx="62">
                  <c:v>2011.05</c:v>
                </c:pt>
                <c:pt idx="63">
                  <c:v>2013.1300000000003</c:v>
                </c:pt>
                <c:pt idx="64">
                  <c:v>1998.96</c:v>
                </c:pt>
                <c:pt idx="66">
                  <c:v>2190.59</c:v>
                </c:pt>
                <c:pt idx="67">
                  <c:v>2233.21</c:v>
                </c:pt>
                <c:pt idx="68">
                  <c:v>2240.66</c:v>
                </c:pt>
                <c:pt idx="69">
                  <c:v>2232.5899999999997</c:v>
                </c:pt>
                <c:pt idx="70">
                  <c:v>2220.08</c:v>
                </c:pt>
                <c:pt idx="71">
                  <c:v>2211.5700000000002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99-4F91-9C00-DC28F5A04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32096"/>
        <c:axId val="234933632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TRIBAL!$A$35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TRIBAL!$B$34:$BY$34</c15:sqref>
                        </c15:formulaRef>
                      </c:ext>
                    </c:extLst>
                    <c:strCache>
                      <c:ptCount val="76"/>
                      <c:pt idx="0">
                        <c:v>09/17</c:v>
                      </c:pt>
                      <c:pt idx="1">
                        <c:v>10/17</c:v>
                      </c:pt>
                      <c:pt idx="2">
                        <c:v>11/17</c:v>
                      </c:pt>
                      <c:pt idx="3">
                        <c:v>12/17</c:v>
                      </c:pt>
                      <c:pt idx="4">
                        <c:v>1/18</c:v>
                      </c:pt>
                      <c:pt idx="5">
                        <c:v>2/18</c:v>
                      </c:pt>
                      <c:pt idx="6">
                        <c:v>3/18</c:v>
                      </c:pt>
                      <c:pt idx="7">
                        <c:v>4/18</c:v>
                      </c:pt>
                      <c:pt idx="8">
                        <c:v>5/18</c:v>
                      </c:pt>
                      <c:pt idx="9">
                        <c:v>6/18</c:v>
                      </c:pt>
                      <c:pt idx="11">
                        <c:v>09/18</c:v>
                      </c:pt>
                      <c:pt idx="12">
                        <c:v>10/18</c:v>
                      </c:pt>
                      <c:pt idx="13">
                        <c:v>11/18</c:v>
                      </c:pt>
                      <c:pt idx="14">
                        <c:v>12/18</c:v>
                      </c:pt>
                      <c:pt idx="15">
                        <c:v>1/19</c:v>
                      </c:pt>
                      <c:pt idx="16">
                        <c:v>2/19</c:v>
                      </c:pt>
                      <c:pt idx="17">
                        <c:v>3/19</c:v>
                      </c:pt>
                      <c:pt idx="18">
                        <c:v>4/19</c:v>
                      </c:pt>
                      <c:pt idx="19">
                        <c:v>5/19</c:v>
                      </c:pt>
                      <c:pt idx="20">
                        <c:v>6/19</c:v>
                      </c:pt>
                      <c:pt idx="22">
                        <c:v>09/19</c:v>
                      </c:pt>
                      <c:pt idx="23">
                        <c:v>10/19</c:v>
                      </c:pt>
                      <c:pt idx="24">
                        <c:v>11/19</c:v>
                      </c:pt>
                      <c:pt idx="25">
                        <c:v>12/19</c:v>
                      </c:pt>
                      <c:pt idx="26">
                        <c:v>1/20</c:v>
                      </c:pt>
                      <c:pt idx="27">
                        <c:v>2/20</c:v>
                      </c:pt>
                      <c:pt idx="28">
                        <c:v>3/20</c:v>
                      </c:pt>
                      <c:pt idx="29">
                        <c:v>4/20</c:v>
                      </c:pt>
                      <c:pt idx="30">
                        <c:v>5/20</c:v>
                      </c:pt>
                      <c:pt idx="31">
                        <c:v>6/20</c:v>
                      </c:pt>
                      <c:pt idx="33">
                        <c:v>09/20</c:v>
                      </c:pt>
                      <c:pt idx="34">
                        <c:v>10/20</c:v>
                      </c:pt>
                      <c:pt idx="35">
                        <c:v>11/20</c:v>
                      </c:pt>
                      <c:pt idx="36">
                        <c:v>12/20</c:v>
                      </c:pt>
                      <c:pt idx="37">
                        <c:v>1/21</c:v>
                      </c:pt>
                      <c:pt idx="38">
                        <c:v>2/21</c:v>
                      </c:pt>
                      <c:pt idx="39">
                        <c:v>3/21</c:v>
                      </c:pt>
                      <c:pt idx="40">
                        <c:v>4/21</c:v>
                      </c:pt>
                      <c:pt idx="41">
                        <c:v>5/21</c:v>
                      </c:pt>
                      <c:pt idx="42">
                        <c:v>6/21</c:v>
                      </c:pt>
                      <c:pt idx="44">
                        <c:v>9/21</c:v>
                      </c:pt>
                      <c:pt idx="45">
                        <c:v>10/21</c:v>
                      </c:pt>
                      <c:pt idx="46">
                        <c:v>11/21</c:v>
                      </c:pt>
                      <c:pt idx="47">
                        <c:v>12/21</c:v>
                      </c:pt>
                      <c:pt idx="48">
                        <c:v>1/22</c:v>
                      </c:pt>
                      <c:pt idx="49">
                        <c:v>2/22</c:v>
                      </c:pt>
                      <c:pt idx="50">
                        <c:v>3/22</c:v>
                      </c:pt>
                      <c:pt idx="51">
                        <c:v>4/22</c:v>
                      </c:pt>
                      <c:pt idx="52">
                        <c:v>5/22</c:v>
                      </c:pt>
                      <c:pt idx="53">
                        <c:v>6/22</c:v>
                      </c:pt>
                      <c:pt idx="55">
                        <c:v>9/22</c:v>
                      </c:pt>
                      <c:pt idx="56">
                        <c:v>10/22</c:v>
                      </c:pt>
                      <c:pt idx="57">
                        <c:v>11/22</c:v>
                      </c:pt>
                      <c:pt idx="58">
                        <c:v>12/22</c:v>
                      </c:pt>
                      <c:pt idx="59">
                        <c:v>1/23</c:v>
                      </c:pt>
                      <c:pt idx="60">
                        <c:v>2/23</c:v>
                      </c:pt>
                      <c:pt idx="61">
                        <c:v>3/23</c:v>
                      </c:pt>
                      <c:pt idx="62">
                        <c:v>4/23</c:v>
                      </c:pt>
                      <c:pt idx="63">
                        <c:v>5/23</c:v>
                      </c:pt>
                      <c:pt idx="64">
                        <c:v>6/23</c:v>
                      </c:pt>
                      <c:pt idx="66">
                        <c:v>9/23</c:v>
                      </c:pt>
                      <c:pt idx="67">
                        <c:v>10/23</c:v>
                      </c:pt>
                      <c:pt idx="68">
                        <c:v>11/23</c:v>
                      </c:pt>
                      <c:pt idx="69">
                        <c:v>12/23</c:v>
                      </c:pt>
                      <c:pt idx="70">
                        <c:v>1/24</c:v>
                      </c:pt>
                      <c:pt idx="71">
                        <c:v>2/24</c:v>
                      </c:pt>
                      <c:pt idx="72">
                        <c:v>3/24</c:v>
                      </c:pt>
                      <c:pt idx="73">
                        <c:v>4/24</c:v>
                      </c:pt>
                      <c:pt idx="74">
                        <c:v>5/24</c:v>
                      </c:pt>
                      <c:pt idx="75">
                        <c:v>6/24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TRIBAL!$B$35:$V$35</c15:sqref>
                        </c15:formulaRef>
                      </c:ext>
                    </c:extLst>
                    <c:numCache>
                      <c:formatCode>#,##0</c:formatCode>
                      <c:ptCount val="2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E9A-4EEA-9F49-2CB68F8FDCED}"/>
                  </c:ext>
                </c:extLst>
              </c15:ser>
            </c15:filteredLineSeries>
          </c:ext>
        </c:extLst>
      </c:lineChart>
      <c:catAx>
        <c:axId val="2349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349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9336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Full-time Equivalents (FTE)</a:t>
                </a:r>
              </a:p>
            </c:rich>
          </c:tx>
          <c:layout>
            <c:manualLayout>
              <c:xMode val="edge"/>
              <c:yMode val="edge"/>
              <c:x val="1.9662934832924722E-2"/>
              <c:y val="0.3275109170305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4932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>
                <a:latin typeface="+mn-lt"/>
              </a:rPr>
              <a:t>Age 0-2 Reported Special Education:
Forecast Tracking</a:t>
            </a:r>
          </a:p>
        </c:rich>
      </c:tx>
      <c:layout>
        <c:manualLayout>
          <c:xMode val="edge"/>
          <c:yMode val="edge"/>
          <c:x val="0.38372359192805816"/>
          <c:y val="9.896146686611160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56737402945763E-2"/>
          <c:y val="8.4350173461072972E-2"/>
          <c:w val="0.92654867992558743"/>
          <c:h val="0.77698607105136175"/>
        </c:manualLayout>
      </c:layout>
      <c:lineChart>
        <c:grouping val="standard"/>
        <c:varyColors val="0"/>
        <c:ser>
          <c:idx val="1"/>
          <c:order val="0"/>
          <c:tx>
            <c:strRef>
              <c:f>SPED!$A$149</c:f>
              <c:strCache>
                <c:ptCount val="1"/>
              </c:strCache>
              <c:extLst xmlns:c15="http://schemas.microsoft.com/office/drawing/2012/chart"/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SPED!$B$148:$AN$148</c:f>
              <c:strCache>
                <c:ptCount val="3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</c:strCache>
              <c:extLst xmlns:c15="http://schemas.microsoft.com/office/drawing/2012/chart"/>
            </c:strRef>
          </c:cat>
          <c:val>
            <c:numRef>
              <c:f>SPED!$B$149:$AN$149</c:f>
              <c:numCache>
                <c:formatCode>#,##0</c:formatCode>
                <c:ptCount val="39"/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879-4CAC-A146-C7CD2AEBB6E5}"/>
            </c:ext>
          </c:extLst>
        </c:ser>
        <c:ser>
          <c:idx val="2"/>
          <c:order val="1"/>
          <c:tx>
            <c:strRef>
              <c:f>SPED!$A$150</c:f>
              <c:strCache>
                <c:ptCount val="1"/>
                <c:pt idx="0">
                  <c:v>Feb 2024 FC</c:v>
                </c:pt>
              </c:strCache>
              <c:extLst xmlns:c15="http://schemas.microsoft.com/office/drawing/2012/chart"/>
            </c:strRef>
          </c:tx>
          <c:dPt>
            <c:idx val="20"/>
            <c:marker>
              <c:symbol val="triangle"/>
              <c:size val="4"/>
            </c:marker>
            <c:bubble3D val="0"/>
            <c:extLst>
              <c:ext xmlns:c16="http://schemas.microsoft.com/office/drawing/2014/chart" uri="{C3380CC4-5D6E-409C-BE32-E72D297353CC}">
                <c16:uniqueId val="{00000000-B724-4F20-9834-DEB4260452DD}"/>
              </c:ext>
            </c:extLst>
          </c:dPt>
          <c:cat>
            <c:strRef>
              <c:f>SPED!$B$148:$AN$148</c:f>
              <c:strCache>
                <c:ptCount val="3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</c:strCache>
              <c:extLst xmlns:c15="http://schemas.microsoft.com/office/drawing/2012/chart"/>
            </c:strRef>
          </c:cat>
          <c:val>
            <c:numRef>
              <c:f>SPED!$B$150:$AN$150</c:f>
              <c:numCache>
                <c:formatCode>#,##0</c:formatCode>
                <c:ptCount val="39"/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47C-4E55-B953-02DA425CDA73}"/>
            </c:ext>
          </c:extLst>
        </c:ser>
        <c:ser>
          <c:idx val="0"/>
          <c:order val="2"/>
          <c:tx>
            <c:strRef>
              <c:f>SPED!$H$1:$I$1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SPED!$B$148:$AN$148</c:f>
              <c:strCache>
                <c:ptCount val="3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</c:strCache>
            </c:strRef>
          </c:cat>
          <c:val>
            <c:numRef>
              <c:f>SPED!$B$151:$AN$151</c:f>
              <c:numCache>
                <c:formatCode>#,##0</c:formatCode>
                <c:ptCount val="39"/>
                <c:pt idx="0">
                  <c:v>7769</c:v>
                </c:pt>
                <c:pt idx="1">
                  <c:v>7803</c:v>
                </c:pt>
                <c:pt idx="2">
                  <c:v>7961</c:v>
                </c:pt>
                <c:pt idx="3">
                  <c:v>8000</c:v>
                </c:pt>
                <c:pt idx="4">
                  <c:v>8126</c:v>
                </c:pt>
                <c:pt idx="5">
                  <c:v>8261</c:v>
                </c:pt>
                <c:pt idx="6">
                  <c:v>8471</c:v>
                </c:pt>
                <c:pt idx="7">
                  <c:v>8671</c:v>
                </c:pt>
                <c:pt idx="8">
                  <c:v>8916</c:v>
                </c:pt>
                <c:pt idx="10">
                  <c:v>8929</c:v>
                </c:pt>
                <c:pt idx="11">
                  <c:v>9063</c:v>
                </c:pt>
                <c:pt idx="12">
                  <c:v>9103</c:v>
                </c:pt>
                <c:pt idx="13">
                  <c:v>9126</c:v>
                </c:pt>
                <c:pt idx="14">
                  <c:v>9346</c:v>
                </c:pt>
                <c:pt idx="15">
                  <c:v>9294</c:v>
                </c:pt>
                <c:pt idx="16">
                  <c:v>9355</c:v>
                </c:pt>
                <c:pt idx="17">
                  <c:v>9582</c:v>
                </c:pt>
                <c:pt idx="18">
                  <c:v>9660</c:v>
                </c:pt>
                <c:pt idx="20">
                  <c:v>9505</c:v>
                </c:pt>
                <c:pt idx="21">
                  <c:v>9569</c:v>
                </c:pt>
                <c:pt idx="22">
                  <c:v>9678</c:v>
                </c:pt>
                <c:pt idx="23" formatCode="_(* #,##0_);_(* \(#,##0\);_(* &quot;-&quot;??_);_(@_)">
                  <c:v>9653</c:v>
                </c:pt>
                <c:pt idx="24" formatCode="_(* #,##0_);_(* \(#,##0\);_(* &quot;-&quot;??_);_(@_)">
                  <c:v>9692</c:v>
                </c:pt>
                <c:pt idx="25" formatCode="_(* #,##0_);_(* \(#,##0\);_(* &quot;-&quot;??_);_(@_)">
                  <c:v>9762</c:v>
                </c:pt>
                <c:pt idx="26" formatCode="_(* #,##0_);_(* \(#,##0\);_(* &quot;-&quot;??_);_(@_)">
                  <c:v>9821</c:v>
                </c:pt>
                <c:pt idx="27" formatCode="_(* #,##0_);_(* \(#,##0\);_(* &quot;-&quot;??_);_(@_)">
                  <c:v>10077</c:v>
                </c:pt>
                <c:pt idx="28" formatCode="_(* #,##0_);_(* \(#,##0\);_(* &quot;-&quot;??_);_(@_)">
                  <c:v>10202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7C-4E55-B953-02DA425CD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315136"/>
        <c:axId val="234337408"/>
        <c:extLst/>
      </c:lineChart>
      <c:catAx>
        <c:axId val="2343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>
                <a:latin typeface="+mn-lt"/>
              </a:defRPr>
            </a:pPr>
            <a:endParaRPr lang="en-US"/>
          </a:p>
        </c:txPr>
        <c:crossAx val="23433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33740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+mn-lt"/>
                  </a:defRPr>
                </a:pPr>
                <a:r>
                  <a:rPr lang="en-US" b="1">
                    <a:latin typeface="+mn-lt"/>
                  </a:rPr>
                  <a:t>Headcount (HC)</a:t>
                </a:r>
              </a:p>
            </c:rich>
          </c:tx>
          <c:layout>
            <c:manualLayout>
              <c:xMode val="edge"/>
              <c:yMode val="edge"/>
              <c:x val="1.22641565927903E-2"/>
              <c:y val="0.419944108217468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en-US"/>
          </a:p>
        </c:txPr>
        <c:crossAx val="234315136"/>
        <c:crosses val="autoZero"/>
        <c:crossBetween val="between"/>
        <c:majorUnit val="1000"/>
        <c:minorUnit val="1000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>
                <a:latin typeface="+mn-lt"/>
              </a:rPr>
              <a:t>Age 3-PreK Reported Special Education:
Forecast Tracking</a:t>
            </a:r>
          </a:p>
        </c:rich>
      </c:tx>
      <c:layout>
        <c:manualLayout>
          <c:xMode val="edge"/>
          <c:yMode val="edge"/>
          <c:x val="0.33310059308884843"/>
          <c:y val="3.401455538418005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852805959010676E-2"/>
          <c:y val="0.15738449635128901"/>
          <c:w val="0.90964577531546498"/>
          <c:h val="0.71587092621075921"/>
        </c:manualLayout>
      </c:layout>
      <c:lineChart>
        <c:grouping val="standard"/>
        <c:varyColors val="0"/>
        <c:ser>
          <c:idx val="1"/>
          <c:order val="0"/>
          <c:tx>
            <c:strRef>
              <c:f>SPED!$A$156</c:f>
              <c:strCache>
                <c:ptCount val="1"/>
              </c:strCache>
              <c:extLst xmlns:c15="http://schemas.microsoft.com/office/drawing/2012/chart"/>
            </c:strRef>
          </c:tx>
          <c:spPr>
            <a:ln w="9525"/>
          </c:spPr>
          <c:marker>
            <c:spPr>
              <a:ln w="9525"/>
            </c:spPr>
          </c:marker>
          <c:cat>
            <c:strRef>
              <c:f>SPED!$B$155:$CB$155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SPED!$B$156:$CB$156</c:f>
              <c:numCache>
                <c:formatCode>#,##0</c:formatCode>
                <c:ptCount val="79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0EBB-4DEA-ACC5-EB2D2BC3F0E0}"/>
            </c:ext>
          </c:extLst>
        </c:ser>
        <c:ser>
          <c:idx val="2"/>
          <c:order val="1"/>
          <c:tx>
            <c:strRef>
              <c:f>SPED!$A$157</c:f>
              <c:strCache>
                <c:ptCount val="1"/>
                <c:pt idx="0">
                  <c:v>Feb 2024 FC</c:v>
                </c:pt>
              </c:strCache>
              <c:extLst xmlns:c15="http://schemas.microsoft.com/office/drawing/2012/chart"/>
            </c:strRef>
          </c:tx>
          <c:cat>
            <c:strRef>
              <c:f>SPED!$B$155:$CB$155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SPED!$B$157:$CB$157</c:f>
              <c:numCache>
                <c:formatCode>#,##0</c:formatCode>
                <c:ptCount val="79"/>
                <c:pt idx="40" formatCode="_(* #,##0_);_(* \(#,##0\);_(* &quot;-&quot;??_);_(@_)">
                  <c:v>8778</c:v>
                </c:pt>
                <c:pt idx="41" formatCode="_(* #,##0_);_(* \(#,##0\);_(* &quot;-&quot;??_);_(@_)">
                  <c:v>9598</c:v>
                </c:pt>
                <c:pt idx="42" formatCode="_(* #,##0_);_(* \(#,##0\);_(* &quot;-&quot;??_);_(@_)">
                  <c:v>10339</c:v>
                </c:pt>
                <c:pt idx="43" formatCode="_(* #,##0_);_(* \(#,##0\);_(* &quot;-&quot;??_);_(@_)">
                  <c:v>10955</c:v>
                </c:pt>
                <c:pt idx="44" formatCode="_(* #,##0_);_(* \(#,##0\);_(* &quot;-&quot;??_);_(@_)">
                  <c:v>11657</c:v>
                </c:pt>
                <c:pt idx="45" formatCode="_(* #,##0_);_(* \(#,##0\);_(* &quot;-&quot;??_);_(@_)">
                  <c:v>12496</c:v>
                </c:pt>
                <c:pt idx="46" formatCode="_(* #,##0_);_(* \(#,##0\);_(* &quot;-&quot;??_);_(@_)">
                  <c:v>13340</c:v>
                </c:pt>
                <c:pt idx="47" formatCode="_(* #,##0_);_(* \(#,##0\);_(* &quot;-&quot;??_);_(@_)">
                  <c:v>14143</c:v>
                </c:pt>
                <c:pt idx="48" formatCode="_(* #,##0_);_(* \(#,##0\);_(* &quot;-&quot;??_);_(@_)">
                  <c:v>14825</c:v>
                </c:pt>
                <c:pt idx="50" formatCode="_(* #,##0_);_(* \(#,##0\);_(* &quot;-&quot;??_);_(@_)">
                  <c:v>9994.6684817202004</c:v>
                </c:pt>
                <c:pt idx="51" formatCode="_(* #,##0_);_(* \(#,##0\);_(* &quot;-&quot;??_);_(@_)">
                  <c:v>10734.922848829656</c:v>
                </c:pt>
                <c:pt idx="52" formatCode="_(* #,##0_);_(* \(#,##0\);_(* &quot;-&quot;??_);_(@_)">
                  <c:v>11602.49589595289</c:v>
                </c:pt>
                <c:pt idx="53" formatCode="_(* #,##0_);_(* \(#,##0\);_(* &quot;-&quot;??_);_(@_)">
                  <c:v>12257.127791452016</c:v>
                </c:pt>
                <c:pt idx="54" formatCode="_(* #,##0_);_(* \(#,##0\);_(* &quot;-&quot;??_);_(@_)">
                  <c:v>13056.305274200551</c:v>
                </c:pt>
                <c:pt idx="55" formatCode="_(* #,##0_);_(* \(#,##0\);_(* &quot;-&quot;??_);_(@_)">
                  <c:v>13931.444820909974</c:v>
                </c:pt>
                <c:pt idx="56" formatCode="_(* #,##0_);_(* \(#,##0\);_(* &quot;-&quot;??_);_(@_)">
                  <c:v>14913.882101633939</c:v>
                </c:pt>
                <c:pt idx="57" formatCode="_(* #,##0_);_(* \(#,##0\);_(* &quot;-&quot;??_);_(@_)">
                  <c:v>15683.661132685018</c:v>
                </c:pt>
                <c:pt idx="58" formatCode="_(* #,##0_);_(* \(#,##0\);_(* &quot;-&quot;??_);_(@_)">
                  <c:v>16408.192733436073</c:v>
                </c:pt>
                <c:pt idx="60" formatCode="_(* #,##0_);_(* \(#,##0\);_(* &quot;-&quot;??_);_(@_)">
                  <c:v>11178.576526076753</c:v>
                </c:pt>
                <c:pt idx="61" formatCode="_(* #,##0_);_(* \(#,##0\);_(* &quot;-&quot;??_);_(@_)">
                  <c:v>12023.020293484418</c:v>
                </c:pt>
                <c:pt idx="62" formatCode="_(* #,##0_);_(* \(#,##0\);_(* &quot;-&quot;??_);_(@_)">
                  <c:v>12909.767301908139</c:v>
                </c:pt>
                <c:pt idx="63" formatCode="_(* #,##0_);_(* \(#,##0\);_(* &quot;-&quot;??_);_(@_)">
                  <c:v>13600.53417674893</c:v>
                </c:pt>
                <c:pt idx="64" formatCode="_(* #,##0_);_(* \(#,##0\);_(* &quot;-&quot;??_);_(@_)">
                  <c:v>14493.246192269065</c:v>
                </c:pt>
                <c:pt idx="65" formatCode="_(* #,##0_);_(* \(#,##0\);_(* &quot;-&quot;??_);_(@_)">
                  <c:v>15467.012905715779</c:v>
                </c:pt>
                <c:pt idx="66" formatCode="_(* #,##0_);_(* \(#,##0\);_(* &quot;-&quot;??_);_(@_)">
                  <c:v>16560.696158560721</c:v>
                </c:pt>
                <c:pt idx="67" formatCode="_(* #,##0_);_(* \(#,##0\);_(* &quot;-&quot;??_);_(@_)">
                  <c:v>17413.435994281448</c:v>
                </c:pt>
                <c:pt idx="68" formatCode="_(* #,##0_);_(* \(#,##0\);_(* &quot;-&quot;??_);_(@_)">
                  <c:v>18205.1072219753</c:v>
                </c:pt>
                <c:pt idx="70" formatCode="_(* #,##0_);_(* \(#,##0\);_(* &quot;-&quot;??_);_(@_)">
                  <c:v>11678.155473021521</c:v>
                </c:pt>
                <c:pt idx="71" formatCode="_(* #,##0_);_(* \(#,##0\);_(* &quot;-&quot;??_);_(@_)">
                  <c:v>12560.338064070236</c:v>
                </c:pt>
                <c:pt idx="72" formatCode="_(* #,##0_);_(* \(#,##0\);_(* &quot;-&quot;??_);_(@_)">
                  <c:v>13486.714459620423</c:v>
                </c:pt>
                <c:pt idx="73" formatCode="_(* #,##0_);_(* \(#,##0\);_(* &quot;-&quot;??_);_(@_)">
                  <c:v>14208.352222817373</c:v>
                </c:pt>
                <c:pt idx="74" formatCode="_(* #,##0_);_(* \(#,##0\);_(* &quot;-&quot;??_);_(@_)">
                  <c:v>15140.960206093165</c:v>
                </c:pt>
                <c:pt idx="75" formatCode="_(* #,##0_);_(* \(#,##0\);_(* &quot;-&quot;??_);_(@_)">
                  <c:v>16158.245282377826</c:v>
                </c:pt>
                <c:pt idx="76" formatCode="_(* #,##0_);_(* \(#,##0\);_(* &quot;-&quot;??_);_(@_)">
                  <c:v>17300.806057908492</c:v>
                </c:pt>
                <c:pt idx="77" formatCode="_(* #,##0_);_(* \(#,##0\);_(* &quot;-&quot;??_);_(@_)">
                  <c:v>18191.655474768948</c:v>
                </c:pt>
                <c:pt idx="78" formatCode="_(* #,##0_);_(* \(#,##0\);_(* &quot;-&quot;??_);_(@_)">
                  <c:v>19018.707081828201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46C4-401E-A6D6-3F17E5696F75}"/>
            </c:ext>
          </c:extLst>
        </c:ser>
        <c:ser>
          <c:idx val="0"/>
          <c:order val="2"/>
          <c:tx>
            <c:strRef>
              <c:f>'ALL K12 &amp; RS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SPED!$B$155:$CB$155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SPED!$B$158:$CB$158</c:f>
              <c:numCache>
                <c:formatCode>#,##0</c:formatCode>
                <c:ptCount val="79"/>
                <c:pt idx="0">
                  <c:v>10021</c:v>
                </c:pt>
                <c:pt idx="1">
                  <c:v>10960</c:v>
                </c:pt>
                <c:pt idx="2">
                  <c:v>11733</c:v>
                </c:pt>
                <c:pt idx="3">
                  <c:v>12336</c:v>
                </c:pt>
                <c:pt idx="4">
                  <c:v>13083</c:v>
                </c:pt>
                <c:pt idx="5">
                  <c:v>13782</c:v>
                </c:pt>
                <c:pt idx="6">
                  <c:v>14562</c:v>
                </c:pt>
                <c:pt idx="7">
                  <c:v>15168</c:v>
                </c:pt>
                <c:pt idx="8">
                  <c:v>15619</c:v>
                </c:pt>
                <c:pt idx="10">
                  <c:v>10624</c:v>
                </c:pt>
                <c:pt idx="11">
                  <c:v>11506</c:v>
                </c:pt>
                <c:pt idx="12">
                  <c:v>12412</c:v>
                </c:pt>
                <c:pt idx="13">
                  <c:v>13018</c:v>
                </c:pt>
                <c:pt idx="14">
                  <c:v>13829</c:v>
                </c:pt>
                <c:pt idx="15">
                  <c:v>14465</c:v>
                </c:pt>
                <c:pt idx="16">
                  <c:v>15310</c:v>
                </c:pt>
                <c:pt idx="17">
                  <c:v>15999</c:v>
                </c:pt>
                <c:pt idx="18">
                  <c:v>16613</c:v>
                </c:pt>
                <c:pt idx="20">
                  <c:v>11093</c:v>
                </c:pt>
                <c:pt idx="21">
                  <c:v>12008</c:v>
                </c:pt>
                <c:pt idx="22">
                  <c:v>12853</c:v>
                </c:pt>
                <c:pt idx="23">
                  <c:v>13708</c:v>
                </c:pt>
                <c:pt idx="24" formatCode="_(* #,##0_);_(* \(#,##0\);_(* &quot;-&quot;??_);_(@_)">
                  <c:v>14502</c:v>
                </c:pt>
                <c:pt idx="25" formatCode="_(* #,##0_);_(* \(#,##0\);_(* &quot;-&quot;??_);_(@_)">
                  <c:v>15277</c:v>
                </c:pt>
                <c:pt idx="26" formatCode="_(* #,##0_);_(* \(#,##0\);_(* &quot;-&quot;??_);_(@_)">
                  <c:v>15378</c:v>
                </c:pt>
                <c:pt idx="27" formatCode="_(* #,##0_);_(* \(#,##0\);_(* &quot;-&quot;??_);_(@_)">
                  <c:v>16104</c:v>
                </c:pt>
                <c:pt idx="28" formatCode="_(* #,##0_);_(* \(#,##0\);_(* &quot;-&quot;??_);_(@_)">
                  <c:v>16760</c:v>
                </c:pt>
                <c:pt idx="30" formatCode="_(* #,##0_);_(* \(#,##0\);_(* &quot;-&quot;??_);_(@_)">
                  <c:v>9725</c:v>
                </c:pt>
                <c:pt idx="31" formatCode="_(* #,##0_);_(* \(#,##0\);_(* &quot;-&quot;??_);_(@_)">
                  <c:v>10368</c:v>
                </c:pt>
                <c:pt idx="32" formatCode="_(* #,##0_);_(* \(#,##0\);_(* &quot;-&quot;??_);_(@_)">
                  <c:v>10844</c:v>
                </c:pt>
                <c:pt idx="33" formatCode="_(* #,##0_);_(* \(#,##0\);_(* &quot;-&quot;??_);_(@_)">
                  <c:v>11285</c:v>
                </c:pt>
                <c:pt idx="34" formatCode="_(* #,##0_);_(* \(#,##0\);_(* &quot;-&quot;??_);_(@_)">
                  <c:v>11762</c:v>
                </c:pt>
                <c:pt idx="35" formatCode="_(* #,##0_);_(* \(#,##0\);_(* &quot;-&quot;??_);_(@_)">
                  <c:v>12283</c:v>
                </c:pt>
                <c:pt idx="36" formatCode="_(* #,##0_);_(* \(#,##0\);_(* &quot;-&quot;??_);_(@_)">
                  <c:v>12916</c:v>
                </c:pt>
                <c:pt idx="37" formatCode="_(* #,##0_);_(* \(#,##0\);_(* &quot;-&quot;??_);_(@_)">
                  <c:v>13457</c:v>
                </c:pt>
                <c:pt idx="38" formatCode="_(* #,##0_);_(* \(#,##0\);_(* &quot;-&quot;??_);_(@_)">
                  <c:v>13912</c:v>
                </c:pt>
                <c:pt idx="40" formatCode="_(* #,##0_);_(* \(#,##0\);_(* &quot;-&quot;??_);_(@_)">
                  <c:v>8778</c:v>
                </c:pt>
                <c:pt idx="41" formatCode="_(* #,##0_);_(* \(#,##0\);_(* &quot;-&quot;??_);_(@_)">
                  <c:v>9598</c:v>
                </c:pt>
                <c:pt idx="42" formatCode="_(* #,##0_);_(* \(#,##0\);_(* &quot;-&quot;??_);_(@_)">
                  <c:v>10339</c:v>
                </c:pt>
                <c:pt idx="43" formatCode="_(* #,##0_);_(* \(#,##0\);_(* &quot;-&quot;??_);_(@_)">
                  <c:v>10955</c:v>
                </c:pt>
                <c:pt idx="44" formatCode="_(* #,##0_);_(* \(#,##0\);_(* &quot;-&quot;??_);_(@_)">
                  <c:v>11657</c:v>
                </c:pt>
                <c:pt idx="45" formatCode="_(* #,##0_);_(* \(#,##0\);_(* &quot;-&quot;??_);_(@_)">
                  <c:v>12496</c:v>
                </c:pt>
                <c:pt idx="46" formatCode="_(* #,##0_);_(* \(#,##0\);_(* &quot;-&quot;??_);_(@_)">
                  <c:v>13340</c:v>
                </c:pt>
                <c:pt idx="47" formatCode="_(* #,##0_);_(* \(#,##0\);_(* &quot;-&quot;??_);_(@_)">
                  <c:v>14143</c:v>
                </c:pt>
                <c:pt idx="48" formatCode="_(* #,##0_);_(* \(#,##0\);_(* &quot;-&quot;??_);_(@_)">
                  <c:v>14825</c:v>
                </c:pt>
                <c:pt idx="50" formatCode="_(* #,##0_);_(* \(#,##0\);_(* &quot;-&quot;??_);_(@_)">
                  <c:v>9994</c:v>
                </c:pt>
                <c:pt idx="51" formatCode="_(* #,##0_);_(* \(#,##0\);_(* &quot;-&quot;??_);_(@_)">
                  <c:v>10738</c:v>
                </c:pt>
                <c:pt idx="52" formatCode="_(* #,##0_);_(* \(#,##0\);_(* &quot;-&quot;??_);_(@_)">
                  <c:v>11601</c:v>
                </c:pt>
                <c:pt idx="53" formatCode="_(* #,##0_);_(* \(#,##0\);_(* &quot;-&quot;??_);_(@_)">
                  <c:v>12249</c:v>
                </c:pt>
                <c:pt idx="54" formatCode="_(* #,##0_);_(* \(#,##0\);_(* &quot;-&quot;??_);_(@_)">
                  <c:v>13053</c:v>
                </c:pt>
                <c:pt idx="55" formatCode="_(* #,##0_);_(* \(#,##0\);_(* &quot;-&quot;??_);_(@_)">
                  <c:v>13930</c:v>
                </c:pt>
                <c:pt idx="56" formatCode="_(* #,##0_);_(* \(#,##0\);_(* &quot;-&quot;??_);_(@_)">
                  <c:v>14915</c:v>
                </c:pt>
                <c:pt idx="57" formatCode="_(* #,##0_);_(* \(#,##0\);_(* &quot;-&quot;??_);_(@_)">
                  <c:v>15683</c:v>
                </c:pt>
                <c:pt idx="58" formatCode="_(* #,##0_);_(* \(#,##0\);_(* &quot;-&quot;??_);_(@_)">
                  <c:v>16396</c:v>
                </c:pt>
                <c:pt idx="60" formatCode="_(* #,##0_);_(* \(#,##0\);_(* &quot;-&quot;??_);_(@_)">
                  <c:v>11144.503447586689</c:v>
                </c:pt>
                <c:pt idx="61" formatCode="_(* #,##0_);_(* \(#,##0\);_(* &quot;-&quot;??_);_(@_)">
                  <c:v>11989.834201711947</c:v>
                </c:pt>
                <c:pt idx="62" formatCode="_(* #,##0_);_(* \(#,##0\);_(* &quot;-&quot;??_);_(@_)">
                  <c:v>12876.780056881842</c:v>
                </c:pt>
                <c:pt idx="63" formatCode="_(* #,##0_);_(* \(#,##0\);_(* &quot;-&quot;??_);_(@_)">
                  <c:v>13616.913723883654</c:v>
                </c:pt>
                <c:pt idx="64" formatCode="_(* #,##0_);_(* \(#,##0\);_(* &quot;-&quot;??_);_(@_)">
                  <c:v>14445.440470696816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C4-401E-A6D6-3F17E5696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29440"/>
        <c:axId val="234431232"/>
        <c:extLst/>
      </c:lineChart>
      <c:catAx>
        <c:axId val="23442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>
                <a:latin typeface="+mn-lt"/>
              </a:defRPr>
            </a:pPr>
            <a:endParaRPr lang="en-US"/>
          </a:p>
        </c:txPr>
        <c:crossAx val="2344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431232"/>
        <c:scaling>
          <c:orientation val="minMax"/>
          <c:min val="6000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+mn-lt"/>
                  </a:defRPr>
                </a:pPr>
                <a:r>
                  <a:rPr lang="en-US" b="1">
                    <a:latin typeface="+mn-lt"/>
                  </a:rPr>
                  <a:t>Headcount (HC)</a:t>
                </a:r>
              </a:p>
            </c:rich>
          </c:tx>
          <c:layout>
            <c:manualLayout>
              <c:xMode val="edge"/>
              <c:yMode val="edge"/>
              <c:x val="1.2229544658003161E-2"/>
              <c:y val="0.42053503611637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en-US"/>
          </a:p>
        </c:txPr>
        <c:crossAx val="234429440"/>
        <c:crosses val="autoZero"/>
        <c:crossBetween val="between"/>
        <c:majorUnit val="1000"/>
        <c:minorUnit val="1000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+mn-lt"/>
              </a:defRPr>
            </a:pPr>
            <a:endParaRPr lang="en-US"/>
          </a:p>
        </c:txPr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+mn-lt"/>
              </a:defRPr>
            </a:pPr>
            <a:r>
              <a:rPr lang="en-US" sz="1400">
                <a:latin typeface="+mn-lt"/>
              </a:rPr>
              <a:t>Age 0-21 Reported Special Education:
Forecast Tracking</a:t>
            </a:r>
          </a:p>
        </c:rich>
      </c:tx>
      <c:layout>
        <c:manualLayout>
          <c:xMode val="edge"/>
          <c:yMode val="edge"/>
          <c:x val="0.37060840076315832"/>
          <c:y val="7.20457259872592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87159749036404E-2"/>
          <c:y val="0.15240507461337793"/>
          <c:w val="0.90888550315413308"/>
          <c:h val="0.70135860619646506"/>
        </c:manualLayout>
      </c:layout>
      <c:lineChart>
        <c:grouping val="standard"/>
        <c:varyColors val="0"/>
        <c:ser>
          <c:idx val="1"/>
          <c:order val="0"/>
          <c:tx>
            <c:strRef>
              <c:f>SPED!$A$170</c:f>
              <c:strCache>
                <c:ptCount val="1"/>
              </c:strCache>
              <c:extLst xmlns:c15="http://schemas.microsoft.com/office/drawing/2012/chart"/>
            </c:strRef>
          </c:tx>
          <c:spPr>
            <a:ln w="12700"/>
          </c:spPr>
          <c:marker>
            <c:spPr>
              <a:ln w="12700"/>
            </c:spPr>
          </c:marker>
          <c:cat>
            <c:strRef>
              <c:f>SPED!$B$169:$CB$169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SPED!$B$170:$AN$170</c:f>
              <c:numCache>
                <c:formatCode>#,##0</c:formatCode>
                <c:ptCount val="39"/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EDD-4FBD-A69B-5ED5BD17570B}"/>
            </c:ext>
          </c:extLst>
        </c:ser>
        <c:ser>
          <c:idx val="2"/>
          <c:order val="1"/>
          <c:tx>
            <c:strRef>
              <c:f>SPED!$A$171</c:f>
              <c:strCache>
                <c:ptCount val="1"/>
                <c:pt idx="0">
                  <c:v>Feb 2024 FC</c:v>
                </c:pt>
              </c:strCache>
              <c:extLst xmlns:c15="http://schemas.microsoft.com/office/drawing/2012/chart"/>
            </c:strRef>
          </c:tx>
          <c:cat>
            <c:strRef>
              <c:f>SPED!$B$169:$CB$169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SPED!$B$171:$CB$171</c:f>
              <c:numCache>
                <c:formatCode>#,##0</c:formatCode>
                <c:ptCount val="79"/>
                <c:pt idx="40">
                  <c:v>145112</c:v>
                </c:pt>
                <c:pt idx="41">
                  <c:v>146796</c:v>
                </c:pt>
                <c:pt idx="42">
                  <c:v>147786</c:v>
                </c:pt>
                <c:pt idx="43">
                  <c:v>149071</c:v>
                </c:pt>
                <c:pt idx="44">
                  <c:v>149624</c:v>
                </c:pt>
                <c:pt idx="45">
                  <c:v>151080</c:v>
                </c:pt>
                <c:pt idx="46">
                  <c:v>153011</c:v>
                </c:pt>
                <c:pt idx="47">
                  <c:v>154223</c:v>
                </c:pt>
                <c:pt idx="48">
                  <c:v>155930</c:v>
                </c:pt>
                <c:pt idx="50">
                  <c:v>149892.28594736909</c:v>
                </c:pt>
                <c:pt idx="51">
                  <c:v>152111.56523676182</c:v>
                </c:pt>
                <c:pt idx="52">
                  <c:v>153528.59076152762</c:v>
                </c:pt>
                <c:pt idx="53">
                  <c:v>154765.69937901237</c:v>
                </c:pt>
                <c:pt idx="54">
                  <c:v>156169.45674822005</c:v>
                </c:pt>
                <c:pt idx="55">
                  <c:v>157934.1442352329</c:v>
                </c:pt>
                <c:pt idx="56">
                  <c:v>160394.26291976508</c:v>
                </c:pt>
                <c:pt idx="57">
                  <c:v>162267.16949307325</c:v>
                </c:pt>
                <c:pt idx="58">
                  <c:v>164271.71807540281</c:v>
                </c:pt>
                <c:pt idx="60">
                  <c:v>158755.34408124158</c:v>
                </c:pt>
                <c:pt idx="61">
                  <c:v>159891.69074290767</c:v>
                </c:pt>
                <c:pt idx="62">
                  <c:v>161445.20588488402</c:v>
                </c:pt>
                <c:pt idx="63">
                  <c:v>162641.61410322139</c:v>
                </c:pt>
                <c:pt idx="64">
                  <c:v>164102.23162825147</c:v>
                </c:pt>
                <c:pt idx="65">
                  <c:v>165997.66384511729</c:v>
                </c:pt>
                <c:pt idx="66">
                  <c:v>167844.0003526592</c:v>
                </c:pt>
                <c:pt idx="67">
                  <c:v>169864.04802305106</c:v>
                </c:pt>
                <c:pt idx="68">
                  <c:v>171957.71645095499</c:v>
                </c:pt>
                <c:pt idx="70">
                  <c:v>163237.64294817051</c:v>
                </c:pt>
                <c:pt idx="71">
                  <c:v>164419.60614682594</c:v>
                </c:pt>
                <c:pt idx="72">
                  <c:v>166030.74504436157</c:v>
                </c:pt>
                <c:pt idx="73">
                  <c:v>167271.67011907889</c:v>
                </c:pt>
                <c:pt idx="74">
                  <c:v>168787.50993065356</c:v>
                </c:pt>
                <c:pt idx="75">
                  <c:v>170751.33390757855</c:v>
                </c:pt>
                <c:pt idx="76">
                  <c:v>172666.8601262352</c:v>
                </c:pt>
                <c:pt idx="77">
                  <c:v>174756.52003392953</c:v>
                </c:pt>
                <c:pt idx="78">
                  <c:v>176920.70641922654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D8C-40E5-BC5F-A4C4D3D34B40}"/>
            </c:ext>
          </c:extLst>
        </c:ser>
        <c:ser>
          <c:idx val="0"/>
          <c:order val="2"/>
          <c:tx>
            <c:strRef>
              <c:f>'ALL K12 &amp; RS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SPED!$B$169:$CB$169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SPED!$B$172:$CB$172</c:f>
              <c:numCache>
                <c:formatCode>#,##0</c:formatCode>
                <c:ptCount val="79"/>
                <c:pt idx="0">
                  <c:v>149307</c:v>
                </c:pt>
                <c:pt idx="1">
                  <c:v>151135</c:v>
                </c:pt>
                <c:pt idx="2">
                  <c:v>152344</c:v>
                </c:pt>
                <c:pt idx="3">
                  <c:v>153379</c:v>
                </c:pt>
                <c:pt idx="4">
                  <c:v>154528</c:v>
                </c:pt>
                <c:pt idx="5">
                  <c:v>155898</c:v>
                </c:pt>
                <c:pt idx="6">
                  <c:v>157875</c:v>
                </c:pt>
                <c:pt idx="7">
                  <c:v>158867</c:v>
                </c:pt>
                <c:pt idx="8">
                  <c:v>160555</c:v>
                </c:pt>
                <c:pt idx="10">
                  <c:v>154847</c:v>
                </c:pt>
                <c:pt idx="11">
                  <c:v>157050</c:v>
                </c:pt>
                <c:pt idx="12">
                  <c:v>158193</c:v>
                </c:pt>
                <c:pt idx="13">
                  <c:v>159275</c:v>
                </c:pt>
                <c:pt idx="14">
                  <c:v>160682</c:v>
                </c:pt>
                <c:pt idx="15">
                  <c:v>161368</c:v>
                </c:pt>
                <c:pt idx="16">
                  <c:v>163141</c:v>
                </c:pt>
                <c:pt idx="17">
                  <c:v>164873</c:v>
                </c:pt>
                <c:pt idx="18">
                  <c:v>165978</c:v>
                </c:pt>
                <c:pt idx="20">
                  <c:v>160234</c:v>
                </c:pt>
                <c:pt idx="21">
                  <c:v>162095</c:v>
                </c:pt>
                <c:pt idx="22">
                  <c:v>163353</c:v>
                </c:pt>
                <c:pt idx="23">
                  <c:v>164646</c:v>
                </c:pt>
                <c:pt idx="24">
                  <c:v>165671</c:v>
                </c:pt>
                <c:pt idx="25">
                  <c:v>167690</c:v>
                </c:pt>
                <c:pt idx="26">
                  <c:v>167588</c:v>
                </c:pt>
                <c:pt idx="27">
                  <c:v>169429</c:v>
                </c:pt>
                <c:pt idx="28">
                  <c:v>170651</c:v>
                </c:pt>
                <c:pt idx="30">
                  <c:v>144707</c:v>
                </c:pt>
                <c:pt idx="31">
                  <c:v>147478</c:v>
                </c:pt>
                <c:pt idx="32">
                  <c:v>148630</c:v>
                </c:pt>
                <c:pt idx="33">
                  <c:v>149740.5</c:v>
                </c:pt>
                <c:pt idx="34">
                  <c:v>150338</c:v>
                </c:pt>
                <c:pt idx="35">
                  <c:v>151413</c:v>
                </c:pt>
                <c:pt idx="36">
                  <c:v>152661</c:v>
                </c:pt>
                <c:pt idx="37">
                  <c:v>153336</c:v>
                </c:pt>
                <c:pt idx="38">
                  <c:v>154060</c:v>
                </c:pt>
                <c:pt idx="40">
                  <c:v>145112</c:v>
                </c:pt>
                <c:pt idx="41">
                  <c:v>146796</c:v>
                </c:pt>
                <c:pt idx="42">
                  <c:v>147786</c:v>
                </c:pt>
                <c:pt idx="43">
                  <c:v>149071</c:v>
                </c:pt>
                <c:pt idx="44">
                  <c:v>149624</c:v>
                </c:pt>
                <c:pt idx="45">
                  <c:v>151080</c:v>
                </c:pt>
                <c:pt idx="46">
                  <c:v>153011</c:v>
                </c:pt>
                <c:pt idx="47">
                  <c:v>154223</c:v>
                </c:pt>
                <c:pt idx="48">
                  <c:v>155930</c:v>
                </c:pt>
                <c:pt idx="50">
                  <c:v>149867</c:v>
                </c:pt>
                <c:pt idx="51">
                  <c:v>152091</c:v>
                </c:pt>
                <c:pt idx="52">
                  <c:v>153462</c:v>
                </c:pt>
                <c:pt idx="53">
                  <c:v>154691</c:v>
                </c:pt>
                <c:pt idx="54">
                  <c:v>156080</c:v>
                </c:pt>
                <c:pt idx="55">
                  <c:v>157837</c:v>
                </c:pt>
                <c:pt idx="56">
                  <c:v>160315</c:v>
                </c:pt>
                <c:pt idx="57">
                  <c:v>162201</c:v>
                </c:pt>
                <c:pt idx="58">
                  <c:v>164161</c:v>
                </c:pt>
                <c:pt idx="60">
                  <c:v>158518.88541160917</c:v>
                </c:pt>
                <c:pt idx="61">
                  <c:v>159610.28315167123</c:v>
                </c:pt>
                <c:pt idx="62">
                  <c:v>161216.51240828622</c:v>
                </c:pt>
                <c:pt idx="63">
                  <c:v>162836.32560871111</c:v>
                </c:pt>
                <c:pt idx="64">
                  <c:v>163577.47303943007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8C-40E5-BC5F-A4C4D3D34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8208"/>
        <c:axId val="234492288"/>
        <c:extLst/>
      </c:lineChart>
      <c:catAx>
        <c:axId val="2344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>
                <a:latin typeface="+mn-lt"/>
              </a:defRPr>
            </a:pPr>
            <a:endParaRPr lang="en-US"/>
          </a:p>
        </c:txPr>
        <c:crossAx val="23449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492288"/>
        <c:scaling>
          <c:orientation val="minMax"/>
          <c:min val="125000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+mn-lt"/>
                  </a:defRPr>
                </a:pPr>
                <a:r>
                  <a:rPr lang="en-US" b="1">
                    <a:latin typeface="+mn-lt"/>
                  </a:rPr>
                  <a:t>Headcount (HC)</a:t>
                </a:r>
              </a:p>
            </c:rich>
          </c:tx>
          <c:layout>
            <c:manualLayout>
              <c:xMode val="edge"/>
              <c:yMode val="edge"/>
              <c:x val="5.6127247339459764E-3"/>
              <c:y val="0.396253881099920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+mn-lt"/>
              </a:defRPr>
            </a:pPr>
            <a:endParaRPr lang="en-US"/>
          </a:p>
        </c:txPr>
        <c:crossAx val="234478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overlay val="0"/>
      <c:spPr>
        <a:noFill/>
        <a:ln w="25400">
          <a:noFill/>
        </a:ln>
      </c:spPr>
      <c:txPr>
        <a:bodyPr/>
        <a:lstStyle/>
        <a:p>
          <a:pPr>
            <a:defRPr sz="9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Grade</a:t>
            </a:r>
            <a:r>
              <a:rPr lang="en-US" b="1" baseline="0"/>
              <a:t> K FTEs Forecast Tracking</a:t>
            </a:r>
            <a:endParaRPr lang="en-US" b="1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60698950894032E-2"/>
          <c:y val="9.1308424388232792E-2"/>
          <c:w val="0.90993915020016702"/>
          <c:h val="0.75659730089753596"/>
        </c:manualLayout>
      </c:layout>
      <c:lineChart>
        <c:grouping val="standard"/>
        <c:varyColors val="0"/>
        <c:ser>
          <c:idx val="2"/>
          <c:order val="0"/>
          <c:tx>
            <c:strRef>
              <c:f>'K12 FTEs Grade TRACKING'!$A$11</c:f>
              <c:strCache>
                <c:ptCount val="1"/>
                <c:pt idx="0">
                  <c:v>Feb 2024 FC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'K12 FTEs Grade TRACKING'!$B$9:$CJ$9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TRACKING'!$B$11:$CJ$11</c:f>
              <c:numCache>
                <c:formatCode>#,##0</c:formatCode>
                <c:ptCount val="87"/>
                <c:pt idx="44">
                  <c:v>75081.799999999988</c:v>
                </c:pt>
                <c:pt idx="45">
                  <c:v>77463.520000000019</c:v>
                </c:pt>
                <c:pt idx="46">
                  <c:v>78148.97</c:v>
                </c:pt>
                <c:pt idx="47">
                  <c:v>78275.900000000009</c:v>
                </c:pt>
                <c:pt idx="48">
                  <c:v>78677.310000000012</c:v>
                </c:pt>
                <c:pt idx="49">
                  <c:v>79744.000000000029</c:v>
                </c:pt>
                <c:pt idx="50">
                  <c:v>79942.590000000011</c:v>
                </c:pt>
                <c:pt idx="51">
                  <c:v>80082.390000000014</c:v>
                </c:pt>
                <c:pt idx="52">
                  <c:v>80160.780000000028</c:v>
                </c:pt>
                <c:pt idx="53">
                  <c:v>79981.34000000004</c:v>
                </c:pt>
                <c:pt idx="55">
                  <c:v>75125.58</c:v>
                </c:pt>
                <c:pt idx="56">
                  <c:v>77307.549999999974</c:v>
                </c:pt>
                <c:pt idx="57">
                  <c:v>78234.930000000008</c:v>
                </c:pt>
                <c:pt idx="58">
                  <c:v>78557.059999999969</c:v>
                </c:pt>
                <c:pt idx="59">
                  <c:v>78819.849999999991</c:v>
                </c:pt>
                <c:pt idx="60">
                  <c:v>79909.22</c:v>
                </c:pt>
                <c:pt idx="61">
                  <c:v>80051.209999999963</c:v>
                </c:pt>
                <c:pt idx="62">
                  <c:v>80099.89999999998</c:v>
                </c:pt>
                <c:pt idx="63">
                  <c:v>80098.661300000007</c:v>
                </c:pt>
                <c:pt idx="64">
                  <c:v>79983.420000000013</c:v>
                </c:pt>
                <c:pt idx="66">
                  <c:v>70101.429999999978</c:v>
                </c:pt>
                <c:pt idx="67">
                  <c:v>71470</c:v>
                </c:pt>
                <c:pt idx="68">
                  <c:v>71878.225905254178</c:v>
                </c:pt>
                <c:pt idx="69">
                  <c:v>71917.63948991253</c:v>
                </c:pt>
                <c:pt idx="70">
                  <c:v>71911.397331315617</c:v>
                </c:pt>
                <c:pt idx="71">
                  <c:v>71990.399842131053</c:v>
                </c:pt>
                <c:pt idx="72">
                  <c:v>72094.42434779623</c:v>
                </c:pt>
                <c:pt idx="73">
                  <c:v>72171.152001825874</c:v>
                </c:pt>
                <c:pt idx="74">
                  <c:v>72171.222481703662</c:v>
                </c:pt>
                <c:pt idx="75">
                  <c:v>72061.949434987822</c:v>
                </c:pt>
                <c:pt idx="77">
                  <c:v>69135.862549312558</c:v>
                </c:pt>
                <c:pt idx="78">
                  <c:v>70476.738979123969</c:v>
                </c:pt>
                <c:pt idx="79">
                  <c:v>70877.619344871608</c:v>
                </c:pt>
                <c:pt idx="80">
                  <c:v>70917.297702391108</c:v>
                </c:pt>
                <c:pt idx="81">
                  <c:v>70911.473400029368</c:v>
                </c:pt>
                <c:pt idx="82">
                  <c:v>70990.29984750443</c:v>
                </c:pt>
                <c:pt idx="83">
                  <c:v>71093.202919518197</c:v>
                </c:pt>
                <c:pt idx="84">
                  <c:v>71169.237312662925</c:v>
                </c:pt>
                <c:pt idx="85">
                  <c:v>71168.994286172689</c:v>
                </c:pt>
                <c:pt idx="86">
                  <c:v>71061.208430942032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9-4732-938D-88DAE2D34850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'K12 FTEs Grade TRACKING'!$B$9:$CJ$9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TRACKING'!$B$12:$CJ$12</c:f>
              <c:numCache>
                <c:formatCode>#,##0</c:formatCode>
                <c:ptCount val="87"/>
                <c:pt idx="0">
                  <c:v>79661.690000000046</c:v>
                </c:pt>
                <c:pt idx="1">
                  <c:v>80772.450000000026</c:v>
                </c:pt>
                <c:pt idx="2">
                  <c:v>80988.580000000031</c:v>
                </c:pt>
                <c:pt idx="3">
                  <c:v>81045.450000000012</c:v>
                </c:pt>
                <c:pt idx="4">
                  <c:v>80903.89</c:v>
                </c:pt>
                <c:pt idx="5">
                  <c:v>81321.839999999982</c:v>
                </c:pt>
                <c:pt idx="6">
                  <c:v>81391.47</c:v>
                </c:pt>
                <c:pt idx="7">
                  <c:v>81394.420000000013</c:v>
                </c:pt>
                <c:pt idx="8">
                  <c:v>81475.740000000005</c:v>
                </c:pt>
                <c:pt idx="9">
                  <c:v>81343.090000000011</c:v>
                </c:pt>
                <c:pt idx="11">
                  <c:v>80082.789999999964</c:v>
                </c:pt>
                <c:pt idx="12">
                  <c:v>81295.919999999984</c:v>
                </c:pt>
                <c:pt idx="13">
                  <c:v>81578.929999999978</c:v>
                </c:pt>
                <c:pt idx="14">
                  <c:v>81643.769999999975</c:v>
                </c:pt>
                <c:pt idx="15">
                  <c:v>81521.739999999976</c:v>
                </c:pt>
                <c:pt idx="16">
                  <c:v>82040.519999999975</c:v>
                </c:pt>
                <c:pt idx="17">
                  <c:v>82060.919999999955</c:v>
                </c:pt>
                <c:pt idx="18">
                  <c:v>82191.719999999958</c:v>
                </c:pt>
                <c:pt idx="19">
                  <c:v>82237.449999999953</c:v>
                </c:pt>
                <c:pt idx="20">
                  <c:v>82092.789999999964</c:v>
                </c:pt>
                <c:pt idx="22">
                  <c:v>80997.419999999984</c:v>
                </c:pt>
                <c:pt idx="23">
                  <c:v>82232.025999999983</c:v>
                </c:pt>
                <c:pt idx="24">
                  <c:v>82428.925999999963</c:v>
                </c:pt>
                <c:pt idx="25">
                  <c:v>82520.796000000002</c:v>
                </c:pt>
                <c:pt idx="26">
                  <c:v>82451.465999999986</c:v>
                </c:pt>
                <c:pt idx="27">
                  <c:v>83397.186000000016</c:v>
                </c:pt>
                <c:pt idx="28">
                  <c:v>83389.219999999972</c:v>
                </c:pt>
                <c:pt idx="29">
                  <c:v>83539.35000000002</c:v>
                </c:pt>
                <c:pt idx="30">
                  <c:v>83591.249999999913</c:v>
                </c:pt>
                <c:pt idx="31">
                  <c:v>83444.969999999914</c:v>
                </c:pt>
                <c:pt idx="33">
                  <c:v>69643.663999999961</c:v>
                </c:pt>
                <c:pt idx="34">
                  <c:v>69968.659999999974</c:v>
                </c:pt>
                <c:pt idx="35">
                  <c:v>70194.619999999981</c:v>
                </c:pt>
                <c:pt idx="36">
                  <c:v>70203.839999999967</c:v>
                </c:pt>
                <c:pt idx="37">
                  <c:v>70165.899999999951</c:v>
                </c:pt>
                <c:pt idx="38">
                  <c:v>70955.003999999928</c:v>
                </c:pt>
                <c:pt idx="39">
                  <c:v>71343.243999999962</c:v>
                </c:pt>
                <c:pt idx="40">
                  <c:v>71561.923999999955</c:v>
                </c:pt>
                <c:pt idx="41">
                  <c:v>71770.143999999957</c:v>
                </c:pt>
                <c:pt idx="42">
                  <c:v>71668.78999999995</c:v>
                </c:pt>
                <c:pt idx="44">
                  <c:v>75081.799999999988</c:v>
                </c:pt>
                <c:pt idx="45">
                  <c:v>77463.520000000019</c:v>
                </c:pt>
                <c:pt idx="46">
                  <c:v>78148.97</c:v>
                </c:pt>
                <c:pt idx="47">
                  <c:v>78275.900000000009</c:v>
                </c:pt>
                <c:pt idx="48">
                  <c:v>78677.310000000012</c:v>
                </c:pt>
                <c:pt idx="49">
                  <c:v>79744.000000000029</c:v>
                </c:pt>
                <c:pt idx="50">
                  <c:v>79942.590000000011</c:v>
                </c:pt>
                <c:pt idx="51">
                  <c:v>80082.390000000014</c:v>
                </c:pt>
                <c:pt idx="52">
                  <c:v>80160.780000000028</c:v>
                </c:pt>
                <c:pt idx="53">
                  <c:v>79981.34000000004</c:v>
                </c:pt>
                <c:pt idx="55">
                  <c:v>75137.890000000014</c:v>
                </c:pt>
                <c:pt idx="56">
                  <c:v>77310.439999999973</c:v>
                </c:pt>
                <c:pt idx="57">
                  <c:v>78236.47</c:v>
                </c:pt>
                <c:pt idx="58">
                  <c:v>78559.989999999962</c:v>
                </c:pt>
                <c:pt idx="59">
                  <c:v>78823.139999999985</c:v>
                </c:pt>
                <c:pt idx="60">
                  <c:v>79913.76999999999</c:v>
                </c:pt>
                <c:pt idx="61">
                  <c:v>80056.069999999949</c:v>
                </c:pt>
                <c:pt idx="62">
                  <c:v>80119.309999999969</c:v>
                </c:pt>
                <c:pt idx="63">
                  <c:v>80139.841299999985</c:v>
                </c:pt>
                <c:pt idx="64">
                  <c:v>79984.240000000005</c:v>
                </c:pt>
                <c:pt idx="66">
                  <c:v>70105.37</c:v>
                </c:pt>
                <c:pt idx="67">
                  <c:v>71467.389999999985</c:v>
                </c:pt>
                <c:pt idx="68">
                  <c:v>71874.589999999967</c:v>
                </c:pt>
                <c:pt idx="69">
                  <c:v>71913.450000000026</c:v>
                </c:pt>
                <c:pt idx="70">
                  <c:v>71913.069999999992</c:v>
                </c:pt>
                <c:pt idx="71">
                  <c:v>72271.00999999998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9-4732-938D-88DAE2D34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  <c:min val="6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Age K-21 Reported Special Education:
Forecast Tracking</a:t>
            </a:r>
          </a:p>
        </c:rich>
      </c:tx>
      <c:layout>
        <c:manualLayout>
          <c:xMode val="edge"/>
          <c:yMode val="edge"/>
          <c:x val="0.35105351953816277"/>
          <c:y val="5.701001964148110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2039874623252E-2"/>
          <c:y val="0.11601384036927463"/>
          <c:w val="0.92129576317038409"/>
          <c:h val="0.75952497649223294"/>
        </c:manualLayout>
      </c:layout>
      <c:lineChart>
        <c:grouping val="standard"/>
        <c:varyColors val="0"/>
        <c:ser>
          <c:idx val="2"/>
          <c:order val="0"/>
          <c:tx>
            <c:strRef>
              <c:f>SPED!$A$163</c:f>
              <c:strCache>
                <c:ptCount val="1"/>
                <c:pt idx="0">
                  <c:v> Draft Nov </c:v>
                </c:pt>
              </c:strCache>
              <c:extLst xmlns:c15="http://schemas.microsoft.com/office/drawing/2012/chart"/>
            </c:strRef>
          </c:tx>
          <c:spPr>
            <a:ln w="9525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</c:spPr>
          </c:marker>
          <c:cat>
            <c:strRef>
              <c:f>SPED!$B$162:$CB$162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SPED!$B$163:$CB$163</c:f>
              <c:numCache>
                <c:formatCode>_(* #,##0_);_(* \(#,##0\);_(* "-"??_);_(@_)</c:formatCode>
                <c:ptCount val="79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D5B-4805-A3F3-FDC6B5422F17}"/>
            </c:ext>
          </c:extLst>
        </c:ser>
        <c:ser>
          <c:idx val="1"/>
          <c:order val="1"/>
          <c:tx>
            <c:strRef>
              <c:f>SPED!$A$164</c:f>
              <c:strCache>
                <c:ptCount val="1"/>
                <c:pt idx="0">
                  <c:v>Feb 2024 FC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SPED!$B$162:$CB$162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SPED!$B$164:$CB$164</c:f>
              <c:numCache>
                <c:formatCode>#,##0</c:formatCode>
                <c:ptCount val="79"/>
                <c:pt idx="40" formatCode="_(* #,##0_);_(* \(#,##0\);_(* &quot;-&quot;??_);_(@_)">
                  <c:v>136334</c:v>
                </c:pt>
                <c:pt idx="41" formatCode="_(* #,##0_);_(* \(#,##0\);_(* &quot;-&quot;??_);_(@_)">
                  <c:v>137198</c:v>
                </c:pt>
                <c:pt idx="42" formatCode="_(* #,##0_);_(* \(#,##0\);_(* &quot;-&quot;??_);_(@_)">
                  <c:v>137447</c:v>
                </c:pt>
                <c:pt idx="43" formatCode="_(* #,##0_);_(* \(#,##0\);_(* &quot;-&quot;??_);_(@_)">
                  <c:v>138116</c:v>
                </c:pt>
                <c:pt idx="44" formatCode="_(* #,##0_);_(* \(#,##0\);_(* &quot;-&quot;??_);_(@_)">
                  <c:v>137967</c:v>
                </c:pt>
                <c:pt idx="45" formatCode="_(* #,##0_);_(* \(#,##0\);_(* &quot;-&quot;??_);_(@_)">
                  <c:v>138584</c:v>
                </c:pt>
                <c:pt idx="46" formatCode="_(* #,##0_);_(* \(#,##0\);_(* &quot;-&quot;??_);_(@_)">
                  <c:v>139671</c:v>
                </c:pt>
                <c:pt idx="47" formatCode="_(* #,##0_);_(* \(#,##0\);_(* &quot;-&quot;??_);_(@_)">
                  <c:v>140080</c:v>
                </c:pt>
                <c:pt idx="48" formatCode="_(* #,##0_);_(* \(#,##0\);_(* &quot;-&quot;??_);_(@_)">
                  <c:v>141105</c:v>
                </c:pt>
                <c:pt idx="50" formatCode="_(* #,##0_);_(* \(#,##0\);_(* &quot;-&quot;??_);_(@_)">
                  <c:v>139897.61746564889</c:v>
                </c:pt>
                <c:pt idx="51" formatCode="_(* #,##0_);_(* \(#,##0\);_(* &quot;-&quot;??_);_(@_)">
                  <c:v>141376.64238793217</c:v>
                </c:pt>
                <c:pt idx="52" formatCode="_(* #,##0_);_(* \(#,##0\);_(* &quot;-&quot;??_);_(@_)">
                  <c:v>141926.09486557473</c:v>
                </c:pt>
                <c:pt idx="53" formatCode="_(* #,##0_);_(* \(#,##0\);_(* &quot;-&quot;??_);_(@_)">
                  <c:v>142508.57158756035</c:v>
                </c:pt>
                <c:pt idx="54" formatCode="_(* #,##0_);_(* \(#,##0\);_(* &quot;-&quot;??_);_(@_)">
                  <c:v>143113.15147401951</c:v>
                </c:pt>
                <c:pt idx="55" formatCode="_(* #,##0_);_(* \(#,##0\);_(* &quot;-&quot;??_);_(@_)">
                  <c:v>144002.69941432294</c:v>
                </c:pt>
                <c:pt idx="56" formatCode="_(* #,##0_);_(* \(#,##0\);_(* &quot;-&quot;??_);_(@_)">
                  <c:v>145480.38081813115</c:v>
                </c:pt>
                <c:pt idx="57" formatCode="_(* #,##0_);_(* \(#,##0\);_(* &quot;-&quot;??_);_(@_)">
                  <c:v>146583.50836038822</c:v>
                </c:pt>
                <c:pt idx="58" formatCode="_(* #,##0_);_(* \(#,##0\);_(* &quot;-&quot;??_);_(@_)">
                  <c:v>147863.52534196674</c:v>
                </c:pt>
                <c:pt idx="60" formatCode="_(* #,##0_);_(* \(#,##0\);_(* &quot;-&quot;??_);_(@_)">
                  <c:v>147576.76755516481</c:v>
                </c:pt>
                <c:pt idx="61" formatCode="_(* #,##0_);_(* \(#,##0\);_(* &quot;-&quot;??_);_(@_)">
                  <c:v>147868.67044942325</c:v>
                </c:pt>
                <c:pt idx="62" formatCode="_(* #,##0_);_(* \(#,##0\);_(* &quot;-&quot;??_);_(@_)">
                  <c:v>148535.43858297588</c:v>
                </c:pt>
                <c:pt idx="63" formatCode="_(* #,##0_);_(* \(#,##0\);_(* &quot;-&quot;??_);_(@_)">
                  <c:v>149041.07992647248</c:v>
                </c:pt>
                <c:pt idx="64" formatCode="_(* #,##0_);_(* \(#,##0\);_(* &quot;-&quot;??_);_(@_)">
                  <c:v>149608.98543598241</c:v>
                </c:pt>
                <c:pt idx="65" formatCode="_(* #,##0_);_(* \(#,##0\);_(* &quot;-&quot;??_);_(@_)">
                  <c:v>150530.6509394015</c:v>
                </c:pt>
                <c:pt idx="66" formatCode="_(* #,##0_);_(* \(#,##0\);_(* &quot;-&quot;??_);_(@_)">
                  <c:v>151283.30419409848</c:v>
                </c:pt>
                <c:pt idx="67" formatCode="_(* #,##0_);_(* \(#,##0\);_(* &quot;-&quot;??_);_(@_)">
                  <c:v>152450.6120287696</c:v>
                </c:pt>
                <c:pt idx="68" formatCode="_(* #,##0_);_(* \(#,##0\);_(* &quot;-&quot;??_);_(@_)">
                  <c:v>153752.60922897968</c:v>
                </c:pt>
                <c:pt idx="70" formatCode="_(* #,##0_);_(* \(#,##0\);_(* &quot;-&quot;??_);_(@_)">
                  <c:v>151559.48747514898</c:v>
                </c:pt>
                <c:pt idx="71" formatCode="_(* #,##0_);_(* \(#,##0\);_(* &quot;-&quot;??_);_(@_)">
                  <c:v>151859.26808275571</c:v>
                </c:pt>
                <c:pt idx="72" formatCode="_(* #,##0_);_(* \(#,##0\);_(* &quot;-&quot;??_);_(@_)">
                  <c:v>152544.03058474115</c:v>
                </c:pt>
                <c:pt idx="73" formatCode="_(* #,##0_);_(* \(#,##0\);_(* &quot;-&quot;??_);_(@_)">
                  <c:v>153063.31789626152</c:v>
                </c:pt>
                <c:pt idx="74" formatCode="_(* #,##0_);_(* \(#,##0\);_(* &quot;-&quot;??_);_(@_)">
                  <c:v>153646.54972456041</c:v>
                </c:pt>
                <c:pt idx="75" formatCode="_(* #,##0_);_(* \(#,##0\);_(* &quot;-&quot;??_);_(@_)">
                  <c:v>154593.08862520073</c:v>
                </c:pt>
                <c:pt idx="76" formatCode="_(* #,##0_);_(* \(#,##0\);_(* &quot;-&quot;??_);_(@_)">
                  <c:v>155366.05406832672</c:v>
                </c:pt>
                <c:pt idx="77" formatCode="_(* #,##0_);_(* \(#,##0\);_(* &quot;-&quot;??_);_(@_)">
                  <c:v>156564.86455916057</c:v>
                </c:pt>
                <c:pt idx="78" formatCode="_(* #,##0_);_(* \(#,##0\);_(* &quot;-&quot;??_);_(@_)">
                  <c:v>157901.99933739833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E3F-4871-B9D4-64ED69A0F636}"/>
            </c:ext>
          </c:extLst>
        </c:ser>
        <c:ser>
          <c:idx val="0"/>
          <c:order val="2"/>
          <c:tx>
            <c:strRef>
              <c:f>'ALL K12 &amp; RS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SPED!$B$162:$CB$162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SPED!$B$165:$CB$165</c:f>
              <c:numCache>
                <c:formatCode>#,##0</c:formatCode>
                <c:ptCount val="79"/>
                <c:pt idx="0">
                  <c:v>131517</c:v>
                </c:pt>
                <c:pt idx="1">
                  <c:v>132372</c:v>
                </c:pt>
                <c:pt idx="2">
                  <c:v>132650</c:v>
                </c:pt>
                <c:pt idx="3">
                  <c:v>133043</c:v>
                </c:pt>
                <c:pt idx="4">
                  <c:v>133319</c:v>
                </c:pt>
                <c:pt idx="5">
                  <c:v>133855</c:v>
                </c:pt>
                <c:pt idx="6">
                  <c:v>134842</c:v>
                </c:pt>
                <c:pt idx="7">
                  <c:v>135028</c:v>
                </c:pt>
                <c:pt idx="8">
                  <c:v>136020</c:v>
                </c:pt>
                <c:pt idx="10">
                  <c:v>135294</c:v>
                </c:pt>
                <c:pt idx="11">
                  <c:v>136481</c:v>
                </c:pt>
                <c:pt idx="12">
                  <c:v>136678</c:v>
                </c:pt>
                <c:pt idx="13">
                  <c:v>137131</c:v>
                </c:pt>
                <c:pt idx="14">
                  <c:v>137507</c:v>
                </c:pt>
                <c:pt idx="15">
                  <c:v>137609</c:v>
                </c:pt>
                <c:pt idx="16">
                  <c:v>138476</c:v>
                </c:pt>
                <c:pt idx="17">
                  <c:v>139292</c:v>
                </c:pt>
                <c:pt idx="18">
                  <c:v>139705</c:v>
                </c:pt>
                <c:pt idx="20">
                  <c:v>139636</c:v>
                </c:pt>
                <c:pt idx="21">
                  <c:v>140518</c:v>
                </c:pt>
                <c:pt idx="22">
                  <c:v>140822</c:v>
                </c:pt>
                <c:pt idx="23">
                  <c:v>141285</c:v>
                </c:pt>
                <c:pt idx="24" formatCode="_(* #,##0_);_(* \(#,##0\);_(* &quot;-&quot;??_);_(@_)">
                  <c:v>141477</c:v>
                </c:pt>
                <c:pt idx="25" formatCode="_(* #,##0_);_(* \(#,##0\);_(* &quot;-&quot;??_);_(@_)">
                  <c:v>142651</c:v>
                </c:pt>
                <c:pt idx="26" formatCode="_(* #,##0_);_(* \(#,##0\);_(* &quot;-&quot;??_);_(@_)">
                  <c:v>142389</c:v>
                </c:pt>
                <c:pt idx="27" formatCode="_(* #,##0_);_(* \(#,##0\);_(* &quot;-&quot;??_);_(@_)">
                  <c:v>143248</c:v>
                </c:pt>
                <c:pt idx="28" formatCode="_(* #,##0_);_(* \(#,##0\);_(* &quot;-&quot;??_);_(@_)">
                  <c:v>143689</c:v>
                </c:pt>
                <c:pt idx="30" formatCode="_(* #,##0_);_(* \(#,##0\);_(* &quot;-&quot;??_);_(@_)">
                  <c:v>134982</c:v>
                </c:pt>
                <c:pt idx="31" formatCode="_(* #,##0_);_(* \(#,##0\);_(* &quot;-&quot;??_);_(@_)">
                  <c:v>137110</c:v>
                </c:pt>
                <c:pt idx="32" formatCode="_(* #,##0_);_(* \(#,##0\);_(* &quot;-&quot;??_);_(@_)">
                  <c:v>137786</c:v>
                </c:pt>
                <c:pt idx="33" formatCode="_(* #,##0_);_(* \(#,##0\);_(* &quot;-&quot;??_);_(@_)">
                  <c:v>138455.5</c:v>
                </c:pt>
                <c:pt idx="34" formatCode="_(* #,##0_);_(* \(#,##0\);_(* &quot;-&quot;??_);_(@_)">
                  <c:v>138576</c:v>
                </c:pt>
                <c:pt idx="35" formatCode="_(* #,##0_);_(* \(#,##0\);_(* &quot;-&quot;??_);_(@_)">
                  <c:v>139130</c:v>
                </c:pt>
                <c:pt idx="36" formatCode="_(* #,##0_);_(* \(#,##0\);_(* &quot;-&quot;??_);_(@_)">
                  <c:v>139745</c:v>
                </c:pt>
                <c:pt idx="37" formatCode="_(* #,##0_);_(* \(#,##0\);_(* &quot;-&quot;??_);_(@_)">
                  <c:v>139879</c:v>
                </c:pt>
                <c:pt idx="38" formatCode="_(* #,##0_);_(* \(#,##0\);_(* &quot;-&quot;??_);_(@_)">
                  <c:v>140148</c:v>
                </c:pt>
                <c:pt idx="40" formatCode="_(* #,##0_);_(* \(#,##0\);_(* &quot;-&quot;??_);_(@_)">
                  <c:v>136334</c:v>
                </c:pt>
                <c:pt idx="41" formatCode="_(* #,##0_);_(* \(#,##0\);_(* &quot;-&quot;??_);_(@_)">
                  <c:v>137198</c:v>
                </c:pt>
                <c:pt idx="42" formatCode="_(* #,##0_);_(* \(#,##0\);_(* &quot;-&quot;??_);_(@_)">
                  <c:v>137447</c:v>
                </c:pt>
                <c:pt idx="43" formatCode="_(* #,##0_);_(* \(#,##0\);_(* &quot;-&quot;??_);_(@_)">
                  <c:v>138116</c:v>
                </c:pt>
                <c:pt idx="44" formatCode="_(* #,##0_);_(* \(#,##0\);_(* &quot;-&quot;??_);_(@_)">
                  <c:v>137967</c:v>
                </c:pt>
                <c:pt idx="45" formatCode="_(* #,##0_);_(* \(#,##0\);_(* &quot;-&quot;??_);_(@_)">
                  <c:v>138584</c:v>
                </c:pt>
                <c:pt idx="46" formatCode="_(* #,##0_);_(* \(#,##0\);_(* &quot;-&quot;??_);_(@_)">
                  <c:v>139671</c:v>
                </c:pt>
                <c:pt idx="47" formatCode="_(* #,##0_);_(* \(#,##0\);_(* &quot;-&quot;??_);_(@_)">
                  <c:v>140080</c:v>
                </c:pt>
                <c:pt idx="48" formatCode="_(* #,##0_);_(* \(#,##0\);_(* &quot;-&quot;??_);_(@_)">
                  <c:v>141105</c:v>
                </c:pt>
                <c:pt idx="50" formatCode="_(* #,##0_);_(* \(#,##0\);_(* &quot;-&quot;??_);_(@_)">
                  <c:v>139873</c:v>
                </c:pt>
                <c:pt idx="51" formatCode="_(* #,##0_);_(* \(#,##0\);_(* &quot;-&quot;??_);_(@_)">
                  <c:v>141353</c:v>
                </c:pt>
                <c:pt idx="52" formatCode="_(* #,##0_);_(* \(#,##0\);_(* &quot;-&quot;??_);_(@_)">
                  <c:v>141861</c:v>
                </c:pt>
                <c:pt idx="53" formatCode="_(* #,##0_);_(* \(#,##0\);_(* &quot;-&quot;??_);_(@_)">
                  <c:v>142442</c:v>
                </c:pt>
                <c:pt idx="54" formatCode="_(* #,##0_);_(* \(#,##0\);_(* &quot;-&quot;??_);_(@_)">
                  <c:v>143027</c:v>
                </c:pt>
                <c:pt idx="55" formatCode="_(* #,##0_);_(* \(#,##0\);_(* &quot;-&quot;??_);_(@_)">
                  <c:v>143907</c:v>
                </c:pt>
                <c:pt idx="56" formatCode="_(* #,##0_);_(* \(#,##0\);_(* &quot;-&quot;??_);_(@_)">
                  <c:v>145400</c:v>
                </c:pt>
                <c:pt idx="57" formatCode="_(* #,##0_);_(* \(#,##0\);_(* &quot;-&quot;??_);_(@_)">
                  <c:v>146518</c:v>
                </c:pt>
                <c:pt idx="58" formatCode="_(* #,##0_);_(* \(#,##0\);_(* &quot;-&quot;??_);_(@_)">
                  <c:v>147765</c:v>
                </c:pt>
                <c:pt idx="60" formatCode="_(* #,##0_);_(* \(#,##0\);_(* &quot;-&quot;??_);_(@_)">
                  <c:v>147374.38196402247</c:v>
                </c:pt>
                <c:pt idx="61" formatCode="_(* #,##0_);_(* \(#,##0\);_(* &quot;-&quot;??_);_(@_)">
                  <c:v>147620.44894995927</c:v>
                </c:pt>
                <c:pt idx="62" formatCode="_(* #,##0_);_(* \(#,##0\);_(* &quot;-&quot;??_);_(@_)">
                  <c:v>148339.73235140438</c:v>
                </c:pt>
                <c:pt idx="63" formatCode="_(* #,##0_);_(* \(#,##0\);_(* &quot;-&quot;??_);_(@_)">
                  <c:v>149219.41188482745</c:v>
                </c:pt>
                <c:pt idx="64" formatCode="_(* #,##0_);_(* \(#,##0\);_(* &quot;-&quot;??_);_(@_)">
                  <c:v>149132.03256873327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F-4871-B9D4-64ED69A0F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26976"/>
        <c:axId val="234541056"/>
        <c:extLst/>
      </c:lineChart>
      <c:catAx>
        <c:axId val="23452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/>
            </a:pPr>
            <a:endParaRPr lang="en-US"/>
          </a:p>
        </c:txPr>
        <c:crossAx val="23454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541056"/>
        <c:scaling>
          <c:orientation val="minMax"/>
          <c:max val="16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Headcount (HC)</a:t>
                </a:r>
              </a:p>
            </c:rich>
          </c:tx>
          <c:layout>
            <c:manualLayout>
              <c:xMode val="edge"/>
              <c:yMode val="edge"/>
              <c:x val="5.6127247339459764E-3"/>
              <c:y val="0.396253881099920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4526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733" r="0.75000000000000733" t="1" header="0.5" footer="0.5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Bilingual Education Forecast Tracking</a:t>
            </a:r>
          </a:p>
        </c:rich>
      </c:tx>
      <c:layout>
        <c:manualLayout>
          <c:xMode val="edge"/>
          <c:yMode val="edge"/>
          <c:x val="0.29213503180345296"/>
          <c:y val="1.082253369887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84566112145946"/>
          <c:y val="6.6918876925908033E-2"/>
          <c:w val="0.86376463730349651"/>
          <c:h val="0.8051965071963505"/>
        </c:manualLayout>
      </c:layout>
      <c:lineChart>
        <c:grouping val="standard"/>
        <c:varyColors val="0"/>
        <c:ser>
          <c:idx val="2"/>
          <c:order val="0"/>
          <c:tx>
            <c:strRef>
              <c:f>'BI TRACKING'!$A$62</c:f>
              <c:strCache>
                <c:ptCount val="1"/>
                <c:pt idx="0">
                  <c:v>Feb 2024 FC</c:v>
                </c:pt>
              </c:strCache>
              <c:extLst xmlns:c15="http://schemas.microsoft.com/office/drawing/2012/chart"/>
            </c:strRef>
          </c:tx>
          <c:cat>
            <c:strRef>
              <c:f>'BI TRACKING'!$B$60:$CB$60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'BI TRACKING'!$B$62:$CB$62</c:f>
              <c:numCache>
                <c:formatCode>#,##0</c:formatCode>
                <c:ptCount val="79"/>
                <c:pt idx="40">
                  <c:v>123918</c:v>
                </c:pt>
                <c:pt idx="41">
                  <c:v>128352</c:v>
                </c:pt>
                <c:pt idx="42">
                  <c:v>129452.17</c:v>
                </c:pt>
                <c:pt idx="43">
                  <c:v>130397</c:v>
                </c:pt>
                <c:pt idx="44">
                  <c:v>131412</c:v>
                </c:pt>
                <c:pt idx="45">
                  <c:v>132230</c:v>
                </c:pt>
                <c:pt idx="46">
                  <c:v>133137.16999999998</c:v>
                </c:pt>
                <c:pt idx="47">
                  <c:v>133736</c:v>
                </c:pt>
                <c:pt idx="48">
                  <c:v>134436</c:v>
                </c:pt>
                <c:pt idx="50">
                  <c:v>137649.35668581401</c:v>
                </c:pt>
                <c:pt idx="51">
                  <c:v>140293.28985936806</c:v>
                </c:pt>
                <c:pt idx="52">
                  <c:v>141625.1706771208</c:v>
                </c:pt>
                <c:pt idx="53">
                  <c:v>142384.61680078623</c:v>
                </c:pt>
                <c:pt idx="54">
                  <c:v>143877</c:v>
                </c:pt>
                <c:pt idx="55">
                  <c:v>144884</c:v>
                </c:pt>
                <c:pt idx="56">
                  <c:v>145617</c:v>
                </c:pt>
                <c:pt idx="57">
                  <c:v>146134</c:v>
                </c:pt>
                <c:pt idx="58">
                  <c:v>146664.60999999999</c:v>
                </c:pt>
                <c:pt idx="60">
                  <c:v>146287.94319212291</c:v>
                </c:pt>
                <c:pt idx="61">
                  <c:v>149702.3538582256</c:v>
                </c:pt>
                <c:pt idx="62">
                  <c:v>150819</c:v>
                </c:pt>
                <c:pt idx="63">
                  <c:v>151441</c:v>
                </c:pt>
                <c:pt idx="64">
                  <c:v>153007.59691302344</c:v>
                </c:pt>
                <c:pt idx="65">
                  <c:v>154075.94419576396</c:v>
                </c:pt>
                <c:pt idx="66">
                  <c:v>154847.63611007345</c:v>
                </c:pt>
                <c:pt idx="67">
                  <c:v>155391.40908709815</c:v>
                </c:pt>
                <c:pt idx="68">
                  <c:v>155942.23182610396</c:v>
                </c:pt>
                <c:pt idx="70">
                  <c:v>151099.51637682738</c:v>
                </c:pt>
                <c:pt idx="71">
                  <c:v>153979.32335851918</c:v>
                </c:pt>
                <c:pt idx="72">
                  <c:v>155474.76527215214</c:v>
                </c:pt>
                <c:pt idx="73">
                  <c:v>156302.87953738871</c:v>
                </c:pt>
                <c:pt idx="74">
                  <c:v>157897.45528221023</c:v>
                </c:pt>
                <c:pt idx="75">
                  <c:v>158997.33019084579</c:v>
                </c:pt>
                <c:pt idx="76">
                  <c:v>159785.68510254828</c:v>
                </c:pt>
                <c:pt idx="77">
                  <c:v>160340.66558684237</c:v>
                </c:pt>
                <c:pt idx="78">
                  <c:v>160895.33225060499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CF7E-47E4-A14E-DF1398C3CC80}"/>
            </c:ext>
          </c:extLst>
        </c:ser>
        <c:ser>
          <c:idx val="0"/>
          <c:order val="2"/>
          <c:tx>
            <c:strRef>
              <c:f>'BI TRACKING'!$H$1:$I$1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635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4"/>
            <c:spPr>
              <a:solidFill>
                <a:schemeClr val="tx1"/>
              </a:solidFill>
              <a:ln w="6350"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'BI TRACKING'!$B$60:$CB$60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'BI TRACKING'!$B$63:$CB$63</c:f>
              <c:numCache>
                <c:formatCode>#,##0</c:formatCode>
                <c:ptCount val="79"/>
                <c:pt idx="0">
                  <c:v>122414</c:v>
                </c:pt>
                <c:pt idx="1">
                  <c:v>124488</c:v>
                </c:pt>
                <c:pt idx="2">
                  <c:v>125446</c:v>
                </c:pt>
                <c:pt idx="3">
                  <c:v>125534</c:v>
                </c:pt>
                <c:pt idx="4">
                  <c:v>126286</c:v>
                </c:pt>
                <c:pt idx="5">
                  <c:v>127081</c:v>
                </c:pt>
                <c:pt idx="6">
                  <c:v>127397</c:v>
                </c:pt>
                <c:pt idx="7">
                  <c:v>127526</c:v>
                </c:pt>
                <c:pt idx="8">
                  <c:v>127714</c:v>
                </c:pt>
                <c:pt idx="10">
                  <c:v>123956</c:v>
                </c:pt>
                <c:pt idx="11">
                  <c:v>126052</c:v>
                </c:pt>
                <c:pt idx="12">
                  <c:v>126672</c:v>
                </c:pt>
                <c:pt idx="13">
                  <c:v>126935</c:v>
                </c:pt>
                <c:pt idx="14">
                  <c:v>127699</c:v>
                </c:pt>
                <c:pt idx="15">
                  <c:v>128370</c:v>
                </c:pt>
                <c:pt idx="16">
                  <c:v>128931</c:v>
                </c:pt>
                <c:pt idx="17">
                  <c:v>129463</c:v>
                </c:pt>
                <c:pt idx="18">
                  <c:v>129575</c:v>
                </c:pt>
                <c:pt idx="20" formatCode="_(* #,##0_);_(* \(#,##0\);_(* &quot;-&quot;??_);_(@_)">
                  <c:v>126753</c:v>
                </c:pt>
                <c:pt idx="21" formatCode="_(* #,##0_);_(* \(#,##0\);_(* &quot;-&quot;??_);_(@_)">
                  <c:v>128961</c:v>
                </c:pt>
                <c:pt idx="22" formatCode="_(* #,##0_);_(* \(#,##0\);_(* &quot;-&quot;??_);_(@_)">
                  <c:v>129438</c:v>
                </c:pt>
                <c:pt idx="23" formatCode="_(* #,##0_);_(* \(#,##0\);_(* &quot;-&quot;??_);_(@_)">
                  <c:v>129660</c:v>
                </c:pt>
                <c:pt idx="24" formatCode="_(* #,##0_);_(* \(#,##0\);_(* &quot;-&quot;??_);_(@_)">
                  <c:v>130129</c:v>
                </c:pt>
                <c:pt idx="25" formatCode="_(* #,##0_);_(* \(#,##0\);_(* &quot;-&quot;??_);_(@_)">
                  <c:v>130961</c:v>
                </c:pt>
                <c:pt idx="26" formatCode="_(* #,##0_);_(* \(#,##0\);_(* &quot;-&quot;??_);_(@_)">
                  <c:v>130757</c:v>
                </c:pt>
                <c:pt idx="27" formatCode="_(* #,##0_);_(* \(#,##0\);_(* &quot;-&quot;??_);_(@_)">
                  <c:v>131312</c:v>
                </c:pt>
                <c:pt idx="28" formatCode="_(* #,##0_);_(* \(#,##0\);_(* &quot;-&quot;??_);_(@_)">
                  <c:v>131441</c:v>
                </c:pt>
                <c:pt idx="30" formatCode="_(* #,##0_);_(* \(#,##0\);_(* &quot;-&quot;??_);_(@_)">
                  <c:v>124048</c:v>
                </c:pt>
                <c:pt idx="31" formatCode="_(* #,##0_);_(* \(#,##0\);_(* &quot;-&quot;??_);_(@_)">
                  <c:v>126395</c:v>
                </c:pt>
                <c:pt idx="32" formatCode="_(* #,##0_);_(* \(#,##0\);_(* &quot;-&quot;??_);_(@_)">
                  <c:v>126918</c:v>
                </c:pt>
                <c:pt idx="33" formatCode="_(* #,##0_);_(* \(#,##0\);_(* &quot;-&quot;??_);_(@_)">
                  <c:v>127069</c:v>
                </c:pt>
                <c:pt idx="34" formatCode="_(* #,##0_);_(* \(#,##0\);_(* &quot;-&quot;??_);_(@_)">
                  <c:v>127135</c:v>
                </c:pt>
                <c:pt idx="35" formatCode="_(* #,##0_);_(* \(#,##0\);_(* &quot;-&quot;??_);_(@_)">
                  <c:v>127326</c:v>
                </c:pt>
                <c:pt idx="36" formatCode="_(* #,##0_);_(* \(#,##0\);_(* &quot;-&quot;??_);_(@_)">
                  <c:v>127385</c:v>
                </c:pt>
                <c:pt idx="37" formatCode="_(* #,##0_);_(* \(#,##0\);_(* &quot;-&quot;??_);_(@_)">
                  <c:v>127849</c:v>
                </c:pt>
                <c:pt idx="38" formatCode="_(* #,##0_);_(* \(#,##0\);_(* &quot;-&quot;??_);_(@_)">
                  <c:v>127923</c:v>
                </c:pt>
                <c:pt idx="40" formatCode="_(* #,##0_);_(* \(#,##0\);_(* &quot;-&quot;??_);_(@_)">
                  <c:v>123918</c:v>
                </c:pt>
                <c:pt idx="41" formatCode="_(* #,##0_);_(* \(#,##0\);_(* &quot;-&quot;??_);_(@_)">
                  <c:v>128352</c:v>
                </c:pt>
                <c:pt idx="42" formatCode="_(* #,##0_);_(* \(#,##0\);_(* &quot;-&quot;??_);_(@_)">
                  <c:v>129452.17</c:v>
                </c:pt>
                <c:pt idx="43" formatCode="_(* #,##0_);_(* \(#,##0\);_(* &quot;-&quot;??_);_(@_)">
                  <c:v>130397</c:v>
                </c:pt>
                <c:pt idx="44" formatCode="_(* #,##0_);_(* \(#,##0\);_(* &quot;-&quot;??_);_(@_)">
                  <c:v>131412</c:v>
                </c:pt>
                <c:pt idx="45" formatCode="_(* #,##0_);_(* \(#,##0\);_(* &quot;-&quot;??_);_(@_)">
                  <c:v>132230</c:v>
                </c:pt>
                <c:pt idx="46" formatCode="_(* #,##0_);_(* \(#,##0\);_(* &quot;-&quot;??_);_(@_)">
                  <c:v>133137.16999999998</c:v>
                </c:pt>
                <c:pt idx="47" formatCode="_(* #,##0_);_(* \(#,##0\);_(* &quot;-&quot;??_);_(@_)">
                  <c:v>133736</c:v>
                </c:pt>
                <c:pt idx="48" formatCode="_(* #,##0_);_(* \(#,##0\);_(* &quot;-&quot;??_);_(@_)">
                  <c:v>134436</c:v>
                </c:pt>
                <c:pt idx="50">
                  <c:v>137598.86292687655</c:v>
                </c:pt>
                <c:pt idx="51">
                  <c:v>140242.10098122567</c:v>
                </c:pt>
                <c:pt idx="52">
                  <c:v>141623.76716989418</c:v>
                </c:pt>
                <c:pt idx="53">
                  <c:v>142383.57092145784</c:v>
                </c:pt>
                <c:pt idx="54">
                  <c:v>143877</c:v>
                </c:pt>
                <c:pt idx="55">
                  <c:v>144884</c:v>
                </c:pt>
                <c:pt idx="56">
                  <c:v>145617</c:v>
                </c:pt>
                <c:pt idx="57">
                  <c:v>146134</c:v>
                </c:pt>
                <c:pt idx="58">
                  <c:v>146664.60999999999</c:v>
                </c:pt>
                <c:pt idx="60">
                  <c:v>146577.85111734687</c:v>
                </c:pt>
                <c:pt idx="61">
                  <c:v>149476</c:v>
                </c:pt>
                <c:pt idx="62">
                  <c:v>150858</c:v>
                </c:pt>
                <c:pt idx="63">
                  <c:v>151490</c:v>
                </c:pt>
                <c:pt idx="64">
                  <c:v>152674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E-47E4-A14E-DF1398C3C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25312"/>
        <c:axId val="2337271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'BI TRACKING'!$A$61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2700"/>
                </c:spPr>
                <c:marker>
                  <c:symbol val="square"/>
                  <c:size val="4"/>
                  <c:spPr>
                    <a:ln w="12700"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'BI TRACKING'!$B$60:$CB$60</c15:sqref>
                        </c15:formulaRef>
                      </c:ext>
                    </c:extLst>
                    <c:strCache>
                      <c:ptCount val="79"/>
                      <c:pt idx="0">
                        <c:v>10/17</c:v>
                      </c:pt>
                      <c:pt idx="1">
                        <c:v>11/17</c:v>
                      </c:pt>
                      <c:pt idx="2">
                        <c:v>12/17</c:v>
                      </c:pt>
                      <c:pt idx="3">
                        <c:v>1/18</c:v>
                      </c:pt>
                      <c:pt idx="4">
                        <c:v>2/18</c:v>
                      </c:pt>
                      <c:pt idx="5">
                        <c:v>3/18</c:v>
                      </c:pt>
                      <c:pt idx="6">
                        <c:v>4/18</c:v>
                      </c:pt>
                      <c:pt idx="7">
                        <c:v>5/18</c:v>
                      </c:pt>
                      <c:pt idx="8">
                        <c:v>6/18</c:v>
                      </c:pt>
                      <c:pt idx="10">
                        <c:v>10/18</c:v>
                      </c:pt>
                      <c:pt idx="11">
                        <c:v>11/18</c:v>
                      </c:pt>
                      <c:pt idx="12">
                        <c:v>12/18</c:v>
                      </c:pt>
                      <c:pt idx="13">
                        <c:v>1/19</c:v>
                      </c:pt>
                      <c:pt idx="14">
                        <c:v>2/19</c:v>
                      </c:pt>
                      <c:pt idx="15">
                        <c:v>3/19</c:v>
                      </c:pt>
                      <c:pt idx="16">
                        <c:v>4/19</c:v>
                      </c:pt>
                      <c:pt idx="17">
                        <c:v>5/19</c:v>
                      </c:pt>
                      <c:pt idx="18">
                        <c:v>6/19</c:v>
                      </c:pt>
                      <c:pt idx="20">
                        <c:v>10/19</c:v>
                      </c:pt>
                      <c:pt idx="21">
                        <c:v>11/19</c:v>
                      </c:pt>
                      <c:pt idx="22">
                        <c:v>12/19</c:v>
                      </c:pt>
                      <c:pt idx="23">
                        <c:v>1/20</c:v>
                      </c:pt>
                      <c:pt idx="24">
                        <c:v>2/20</c:v>
                      </c:pt>
                      <c:pt idx="25">
                        <c:v>3/20</c:v>
                      </c:pt>
                      <c:pt idx="26">
                        <c:v>4/20</c:v>
                      </c:pt>
                      <c:pt idx="27">
                        <c:v>5/20</c:v>
                      </c:pt>
                      <c:pt idx="28">
                        <c:v>6/20</c:v>
                      </c:pt>
                      <c:pt idx="30">
                        <c:v>10/20</c:v>
                      </c:pt>
                      <c:pt idx="31">
                        <c:v>11/20</c:v>
                      </c:pt>
                      <c:pt idx="32">
                        <c:v>12/20</c:v>
                      </c:pt>
                      <c:pt idx="33">
                        <c:v>1/21</c:v>
                      </c:pt>
                      <c:pt idx="34">
                        <c:v>2/21</c:v>
                      </c:pt>
                      <c:pt idx="35">
                        <c:v>3/21</c:v>
                      </c:pt>
                      <c:pt idx="36">
                        <c:v>4/21</c:v>
                      </c:pt>
                      <c:pt idx="37">
                        <c:v>5/21</c:v>
                      </c:pt>
                      <c:pt idx="38">
                        <c:v>6/21</c:v>
                      </c:pt>
                      <c:pt idx="40">
                        <c:v>10/21</c:v>
                      </c:pt>
                      <c:pt idx="41">
                        <c:v>11/21</c:v>
                      </c:pt>
                      <c:pt idx="42">
                        <c:v>12/21</c:v>
                      </c:pt>
                      <c:pt idx="43">
                        <c:v>1/22</c:v>
                      </c:pt>
                      <c:pt idx="44">
                        <c:v>2/22</c:v>
                      </c:pt>
                      <c:pt idx="45">
                        <c:v>3/22</c:v>
                      </c:pt>
                      <c:pt idx="46">
                        <c:v>4/22</c:v>
                      </c:pt>
                      <c:pt idx="47">
                        <c:v>5/22</c:v>
                      </c:pt>
                      <c:pt idx="48">
                        <c:v>6/22</c:v>
                      </c:pt>
                      <c:pt idx="50">
                        <c:v>10/22</c:v>
                      </c:pt>
                      <c:pt idx="51">
                        <c:v>11/22</c:v>
                      </c:pt>
                      <c:pt idx="52">
                        <c:v>12/22</c:v>
                      </c:pt>
                      <c:pt idx="53">
                        <c:v>1/23</c:v>
                      </c:pt>
                      <c:pt idx="54">
                        <c:v>2/23</c:v>
                      </c:pt>
                      <c:pt idx="55">
                        <c:v>3/23</c:v>
                      </c:pt>
                      <c:pt idx="56">
                        <c:v>4/23</c:v>
                      </c:pt>
                      <c:pt idx="57">
                        <c:v>5/23</c:v>
                      </c:pt>
                      <c:pt idx="58">
                        <c:v>6/23</c:v>
                      </c:pt>
                      <c:pt idx="60">
                        <c:v>10/23</c:v>
                      </c:pt>
                      <c:pt idx="61">
                        <c:v>11/23</c:v>
                      </c:pt>
                      <c:pt idx="62">
                        <c:v>12/23</c:v>
                      </c:pt>
                      <c:pt idx="63">
                        <c:v>1/24</c:v>
                      </c:pt>
                      <c:pt idx="64">
                        <c:v>2/24</c:v>
                      </c:pt>
                      <c:pt idx="65">
                        <c:v>3/24</c:v>
                      </c:pt>
                      <c:pt idx="66">
                        <c:v>4/24</c:v>
                      </c:pt>
                      <c:pt idx="67">
                        <c:v>5/24</c:v>
                      </c:pt>
                      <c:pt idx="68">
                        <c:v>6/24</c:v>
                      </c:pt>
                      <c:pt idx="70">
                        <c:v>10/24</c:v>
                      </c:pt>
                      <c:pt idx="71">
                        <c:v>11/24</c:v>
                      </c:pt>
                      <c:pt idx="72">
                        <c:v>12/24</c:v>
                      </c:pt>
                      <c:pt idx="73">
                        <c:v>1/25</c:v>
                      </c:pt>
                      <c:pt idx="74">
                        <c:v>2/25</c:v>
                      </c:pt>
                      <c:pt idx="75">
                        <c:v>3/25</c:v>
                      </c:pt>
                      <c:pt idx="76">
                        <c:v>4/25</c:v>
                      </c:pt>
                      <c:pt idx="77">
                        <c:v>5/25</c:v>
                      </c:pt>
                      <c:pt idx="78">
                        <c:v>6/25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'BI TRACKING'!$B$61:$BH$61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DE0-4A71-9615-F2E5B7D5A518}"/>
                  </c:ext>
                </c:extLst>
              </c15:ser>
            </c15:filteredLineSeries>
          </c:ext>
        </c:extLst>
      </c:lineChart>
      <c:catAx>
        <c:axId val="2337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3727104"/>
        <c:crosses val="autoZero"/>
        <c:auto val="1"/>
        <c:lblAlgn val="ctr"/>
        <c:lblOffset val="100"/>
        <c:tickMarkSkip val="1"/>
        <c:noMultiLvlLbl val="0"/>
      </c:catAx>
      <c:valAx>
        <c:axId val="2337271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 (HC)</a:t>
                </a:r>
              </a:p>
            </c:rich>
          </c:tx>
          <c:layout>
            <c:manualLayout>
              <c:xMode val="edge"/>
              <c:yMode val="edge"/>
              <c:x val="7.0224767260445419E-3"/>
              <c:y val="0.38961121315952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3725312"/>
        <c:crosses val="autoZero"/>
        <c:crossBetween val="between"/>
        <c:majorUnit val="10000"/>
        <c:minorUnit val="10000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After Exit Bilingual Education Forecast Tracking</a:t>
            </a:r>
          </a:p>
        </c:rich>
      </c:tx>
      <c:layout>
        <c:manualLayout>
          <c:xMode val="edge"/>
          <c:yMode val="edge"/>
          <c:x val="0.29213503180345296"/>
          <c:y val="1.082253369887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3324631782325"/>
          <c:y val="0.10128233970753656"/>
          <c:w val="0.86376463730349651"/>
          <c:h val="0.78363491194208612"/>
        </c:manualLayout>
      </c:layout>
      <c:lineChart>
        <c:grouping val="standard"/>
        <c:varyColors val="0"/>
        <c:ser>
          <c:idx val="1"/>
          <c:order val="0"/>
          <c:tx>
            <c:strRef>
              <c:f>'BI TRACKING'!$A$83</c:f>
              <c:strCache>
                <c:ptCount val="1"/>
                <c:pt idx="0">
                  <c:v>Feb 2024 FC</c:v>
                </c:pt>
              </c:strCache>
              <c:extLst xmlns:c15="http://schemas.microsoft.com/office/drawing/2012/chart"/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'BI TRACKING'!$B$81:$CB$81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'BI TRACKING'!$B$83:$CB$83</c:f>
              <c:numCache>
                <c:formatCode>#,##0</c:formatCode>
                <c:ptCount val="79"/>
                <c:pt idx="40">
                  <c:v>22677</c:v>
                </c:pt>
                <c:pt idx="41">
                  <c:v>22807</c:v>
                </c:pt>
                <c:pt idx="42">
                  <c:v>22618</c:v>
                </c:pt>
                <c:pt idx="43">
                  <c:v>22558</c:v>
                </c:pt>
                <c:pt idx="44">
                  <c:v>22622</c:v>
                </c:pt>
                <c:pt idx="45">
                  <c:v>22587</c:v>
                </c:pt>
                <c:pt idx="46">
                  <c:v>22548</c:v>
                </c:pt>
                <c:pt idx="47">
                  <c:v>22521</c:v>
                </c:pt>
                <c:pt idx="48">
                  <c:v>22459</c:v>
                </c:pt>
                <c:pt idx="50" formatCode="_(* #,##0_);_(* \(#,##0\);_(* &quot;-&quot;??_);_(@_)">
                  <c:v>15558.343049920621</c:v>
                </c:pt>
                <c:pt idx="51" formatCode="_(* #,##0_);_(* \(#,##0\);_(* &quot;-&quot;??_);_(@_)">
                  <c:v>15568.34131368938</c:v>
                </c:pt>
                <c:pt idx="52" formatCode="_(* #,##0_);_(* \(#,##0\);_(* &quot;-&quot;??_);_(@_)">
                  <c:v>15638.13602420069</c:v>
                </c:pt>
                <c:pt idx="53" formatCode="_(* #,##0_);_(* \(#,##0\);_(* &quot;-&quot;??_);_(@_)">
                  <c:v>15623.874550694551</c:v>
                </c:pt>
                <c:pt idx="54" formatCode="_(* #,##0_);_(* \(#,##0\);_(* &quot;-&quot;??_);_(@_)">
                  <c:v>15617.873431909591</c:v>
                </c:pt>
                <c:pt idx="55" formatCode="_(* #,##0_);_(* \(#,##0\);_(* &quot;-&quot;??_);_(@_)">
                  <c:v>15604.873400036729</c:v>
                </c:pt>
                <c:pt idx="56" formatCode="_(* #,##0_);_(* \(#,##0\);_(* &quot;-&quot;??_);_(@_)">
                  <c:v>15561.873286907268</c:v>
                </c:pt>
                <c:pt idx="57" formatCode="_(* #,##0_);_(* \(#,##0\);_(* &quot;-&quot;??_);_(@_)">
                  <c:v>15534.481519036743</c:v>
                </c:pt>
                <c:pt idx="58" formatCode="_(* #,##0_);_(* \(#,##0\);_(* &quot;-&quot;??_);_(@_)">
                  <c:v>15496.873692833467</c:v>
                </c:pt>
                <c:pt idx="60" formatCode="_(* #,##0_);_(* \(#,##0\);_(* &quot;-&quot;??_);_(@_)">
                  <c:v>14589.0449103422</c:v>
                </c:pt>
                <c:pt idx="61" formatCode="_(* #,##0_);_(* \(#,##0\);_(* &quot;-&quot;??_);_(@_)">
                  <c:v>14629.925057041219</c:v>
                </c:pt>
                <c:pt idx="62" formatCode="_(* #,##0_);_(* \(#,##0\);_(* &quot;-&quot;??_);_(@_)">
                  <c:v>14429.95837081283</c:v>
                </c:pt>
                <c:pt idx="63" formatCode="_(* #,##0_);_(* \(#,##0\);_(* &quot;-&quot;??_);_(@_)">
                  <c:v>14458.702104170579</c:v>
                </c:pt>
                <c:pt idx="64" formatCode="_(* #,##0_);_(* \(#,##0\);_(* &quot;-&quot;??_);_(@_)">
                  <c:v>14453.148527269923</c:v>
                </c:pt>
                <c:pt idx="65" formatCode="_(* #,##0_);_(* \(#,##0\);_(* &quot;-&quot;??_);_(@_)">
                  <c:v>14441.117991080928</c:v>
                </c:pt>
                <c:pt idx="66" formatCode="_(* #,##0_);_(* \(#,##0\);_(* &quot;-&quot;??_);_(@_)">
                  <c:v>14401.324671941862</c:v>
                </c:pt>
                <c:pt idx="67" formatCode="_(* #,##0_);_(* \(#,##0\);_(* &quot;-&quot;??_);_(@_)">
                  <c:v>14375.97568373401</c:v>
                </c:pt>
                <c:pt idx="68" formatCode="_(* #,##0_);_(* \(#,##0\);_(* &quot;-&quot;??_);_(@_)">
                  <c:v>14341.172514130065</c:v>
                </c:pt>
                <c:pt idx="70" formatCode="_(* #,##0_);_(* \(#,##0\);_(* &quot;-&quot;??_);_(@_)">
                  <c:v>18254.86836218934</c:v>
                </c:pt>
                <c:pt idx="71" formatCode="_(* #,##0_);_(* \(#,##0\);_(* &quot;-&quot;??_);_(@_)">
                  <c:v>18266.599495020357</c:v>
                </c:pt>
                <c:pt idx="72" formatCode="_(* #,##0_);_(* \(#,##0\);_(* &quot;-&quot;??_);_(@_)">
                  <c:v>18348.490815238263</c:v>
                </c:pt>
                <c:pt idx="73" formatCode="_(* #,##0_);_(* \(#,##0\);_(* &quot;-&quot;??_);_(@_)">
                  <c:v>18331.757585956064</c:v>
                </c:pt>
                <c:pt idx="74" formatCode="_(* #,##0_);_(* \(#,##0\);_(* &quot;-&quot;??_);_(@_)">
                  <c:v>18324.716371278268</c:v>
                </c:pt>
                <c:pt idx="75" formatCode="_(* #,##0_);_(* \(#,##0\);_(* &quot;-&quot;??_);_(@_)">
                  <c:v>18309.463212906459</c:v>
                </c:pt>
                <c:pt idx="76" formatCode="_(* #,##0_);_(* \(#,##0\);_(* &quot;-&quot;??_);_(@_)">
                  <c:v>18259.010449252968</c:v>
                </c:pt>
                <c:pt idx="77" formatCode="_(* #,##0_);_(* \(#,##0\);_(* &quot;-&quot;??_);_(@_)">
                  <c:v>18226.871222403446</c:v>
                </c:pt>
                <c:pt idx="78" formatCode="_(* #,##0_);_(* \(#,##0\);_(* &quot;-&quot;??_);_(@_)">
                  <c:v>18182.745320658891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E12D-419E-8F65-1DB25B7C4419}"/>
            </c:ext>
          </c:extLst>
        </c:ser>
        <c:ser>
          <c:idx val="0"/>
          <c:order val="2"/>
          <c:tx>
            <c:strRef>
              <c:f>'BI TRACKING'!$H$1:$I$1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'BI TRACKING'!$B$81:$CB$81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'BI TRACKING'!$B$84:$CB$84</c:f>
              <c:numCache>
                <c:formatCode>#,##0</c:formatCode>
                <c:ptCount val="79"/>
                <c:pt idx="0">
                  <c:v>29639</c:v>
                </c:pt>
                <c:pt idx="1">
                  <c:v>29676</c:v>
                </c:pt>
                <c:pt idx="2">
                  <c:v>29681</c:v>
                </c:pt>
                <c:pt idx="3">
                  <c:v>29577</c:v>
                </c:pt>
                <c:pt idx="4">
                  <c:v>29566</c:v>
                </c:pt>
                <c:pt idx="5">
                  <c:v>29557</c:v>
                </c:pt>
                <c:pt idx="6">
                  <c:v>29462</c:v>
                </c:pt>
                <c:pt idx="7">
                  <c:v>29431</c:v>
                </c:pt>
                <c:pt idx="8">
                  <c:v>29312</c:v>
                </c:pt>
                <c:pt idx="10">
                  <c:v>31694</c:v>
                </c:pt>
                <c:pt idx="11">
                  <c:v>31983</c:v>
                </c:pt>
                <c:pt idx="12">
                  <c:v>31855</c:v>
                </c:pt>
                <c:pt idx="13">
                  <c:v>31857</c:v>
                </c:pt>
                <c:pt idx="14">
                  <c:v>31712</c:v>
                </c:pt>
                <c:pt idx="15">
                  <c:v>31677</c:v>
                </c:pt>
                <c:pt idx="16">
                  <c:v>31600</c:v>
                </c:pt>
                <c:pt idx="17">
                  <c:v>31601</c:v>
                </c:pt>
                <c:pt idx="18">
                  <c:v>31542</c:v>
                </c:pt>
                <c:pt idx="20">
                  <c:v>32756</c:v>
                </c:pt>
                <c:pt idx="21">
                  <c:v>32753</c:v>
                </c:pt>
                <c:pt idx="22">
                  <c:v>32687</c:v>
                </c:pt>
                <c:pt idx="23">
                  <c:v>32662</c:v>
                </c:pt>
                <c:pt idx="24" formatCode="General">
                  <c:v>32558</c:v>
                </c:pt>
                <c:pt idx="25" formatCode="General">
                  <c:v>32520</c:v>
                </c:pt>
                <c:pt idx="26" formatCode="General">
                  <c:v>32490</c:v>
                </c:pt>
                <c:pt idx="27" formatCode="General">
                  <c:v>32483</c:v>
                </c:pt>
                <c:pt idx="28" formatCode="General">
                  <c:v>32424</c:v>
                </c:pt>
                <c:pt idx="30" formatCode="_(* #,##0_);_(* \(#,##0\);_(* &quot;-&quot;??_);_(@_)">
                  <c:v>29730</c:v>
                </c:pt>
                <c:pt idx="31" formatCode="_(* #,##0_);_(* \(#,##0\);_(* &quot;-&quot;??_);_(@_)">
                  <c:v>29668</c:v>
                </c:pt>
                <c:pt idx="32" formatCode="_(* #,##0_);_(* \(#,##0\);_(* &quot;-&quot;??_);_(@_)">
                  <c:v>29601</c:v>
                </c:pt>
                <c:pt idx="33" formatCode="_(* #,##0_);_(* \(#,##0\);_(* &quot;-&quot;??_);_(@_)">
                  <c:v>29551</c:v>
                </c:pt>
                <c:pt idx="34" formatCode="_(* #,##0_);_(* \(#,##0\);_(* &quot;-&quot;??_);_(@_)">
                  <c:v>29477</c:v>
                </c:pt>
                <c:pt idx="35" formatCode="_(* #,##0_);_(* \(#,##0\);_(* &quot;-&quot;??_);_(@_)">
                  <c:v>29428</c:v>
                </c:pt>
                <c:pt idx="36" formatCode="_(* #,##0_);_(* \(#,##0\);_(* &quot;-&quot;??_);_(@_)">
                  <c:v>29391</c:v>
                </c:pt>
                <c:pt idx="37" formatCode="_(* #,##0_);_(* \(#,##0\);_(* &quot;-&quot;??_);_(@_)">
                  <c:v>29364</c:v>
                </c:pt>
                <c:pt idx="38" formatCode="_(* #,##0_);_(* \(#,##0\);_(* &quot;-&quot;??_);_(@_)">
                  <c:v>29314</c:v>
                </c:pt>
                <c:pt idx="40" formatCode="_(* #,##0_);_(* \(#,##0\);_(* &quot;-&quot;??_);_(@_)">
                  <c:v>22677</c:v>
                </c:pt>
                <c:pt idx="41" formatCode="_(* #,##0_);_(* \(#,##0\);_(* &quot;-&quot;??_);_(@_)">
                  <c:v>22807</c:v>
                </c:pt>
                <c:pt idx="42" formatCode="_(* #,##0_);_(* \(#,##0\);_(* &quot;-&quot;??_);_(@_)">
                  <c:v>22618</c:v>
                </c:pt>
                <c:pt idx="43" formatCode="_(* #,##0_);_(* \(#,##0\);_(* &quot;-&quot;??_);_(@_)">
                  <c:v>22558</c:v>
                </c:pt>
                <c:pt idx="44" formatCode="_(* #,##0_);_(* \(#,##0\);_(* &quot;-&quot;??_);_(@_)">
                  <c:v>22622</c:v>
                </c:pt>
                <c:pt idx="45" formatCode="_(* #,##0_);_(* \(#,##0\);_(* &quot;-&quot;??_);_(@_)">
                  <c:v>22587</c:v>
                </c:pt>
                <c:pt idx="46" formatCode="_(* #,##0_);_(* \(#,##0\);_(* &quot;-&quot;??_);_(@_)">
                  <c:v>22548</c:v>
                </c:pt>
                <c:pt idx="47" formatCode="_(* #,##0_);_(* \(#,##0\);_(* &quot;-&quot;??_);_(@_)">
                  <c:v>22521</c:v>
                </c:pt>
                <c:pt idx="48" formatCode="_(* #,##0_);_(* \(#,##0\);_(* &quot;-&quot;??_);_(@_)">
                  <c:v>22459</c:v>
                </c:pt>
                <c:pt idx="50" formatCode="_(* #,##0_);_(* \(#,##0\);_(* &quot;-&quot;??_);_(@_)">
                  <c:v>15558.343049920621</c:v>
                </c:pt>
                <c:pt idx="51" formatCode="_(* #,##0_);_(* \(#,##0\);_(* &quot;-&quot;??_);_(@_)">
                  <c:v>15568.34131368938</c:v>
                </c:pt>
                <c:pt idx="52" formatCode="_(* #,##0_);_(* \(#,##0\);_(* &quot;-&quot;??_);_(@_)">
                  <c:v>15638.13602420069</c:v>
                </c:pt>
                <c:pt idx="53" formatCode="_(* #,##0_);_(* \(#,##0\);_(* &quot;-&quot;??_);_(@_)">
                  <c:v>15623.874550694551</c:v>
                </c:pt>
                <c:pt idx="54" formatCode="_(* #,##0_);_(* \(#,##0\);_(* &quot;-&quot;??_);_(@_)">
                  <c:v>15617.873431909591</c:v>
                </c:pt>
                <c:pt idx="55" formatCode="_(* #,##0_);_(* \(#,##0\);_(* &quot;-&quot;??_);_(@_)">
                  <c:v>15604.873400036729</c:v>
                </c:pt>
                <c:pt idx="56" formatCode="_(* #,##0_);_(* \(#,##0\);_(* &quot;-&quot;??_);_(@_)">
                  <c:v>15561.873286907268</c:v>
                </c:pt>
                <c:pt idx="57" formatCode="_(* #,##0_);_(* \(#,##0\);_(* &quot;-&quot;??_);_(@_)">
                  <c:v>15534.481519036743</c:v>
                </c:pt>
                <c:pt idx="58" formatCode="_(* #,##0_);_(* \(#,##0\);_(* &quot;-&quot;??_);_(@_)">
                  <c:v>15496.873692833467</c:v>
                </c:pt>
                <c:pt idx="60" formatCode="_(* #,##0_);_(* \(#,##0\);_(* &quot;-&quot;??_);_(@_)">
                  <c:v>14525.715639810425</c:v>
                </c:pt>
                <c:pt idx="61" formatCode="_(* #,##0_);_(* \(#,##0\);_(* &quot;-&quot;??_);_(@_)">
                  <c:v>14559.75630359657</c:v>
                </c:pt>
                <c:pt idx="62" formatCode="_(* #,##0_);_(* \(#,##0\);_(* &quot;-&quot;??_);_(@_)">
                  <c:v>14387.634087288945</c:v>
                </c:pt>
                <c:pt idx="63" formatCode="_(* #,##0_);_(* \(#,##0\);_(* &quot;-&quot;??_);_(@_)">
                  <c:v>14384.154258031616</c:v>
                </c:pt>
                <c:pt idx="64" formatCode="_(* #,##0_);_(* \(#,##0\);_(* &quot;-&quot;??_);_(@_)">
                  <c:v>14450.252899340041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D-419E-8F65-1DB25B7C4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49888"/>
        <c:axId val="234292352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'BI TRACKING'!$A$82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2700">
                    <a:solidFill>
                      <a:srgbClr val="C00000"/>
                    </a:solidFill>
                  </a:ln>
                </c:spPr>
                <c:marker>
                  <c:spPr>
                    <a:solidFill>
                      <a:srgbClr val="C00000"/>
                    </a:solidFill>
                    <a:ln w="12700">
                      <a:solidFill>
                        <a:srgbClr val="C00000"/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'BI TRACKING'!$B$81:$CB$81</c15:sqref>
                        </c15:formulaRef>
                      </c:ext>
                    </c:extLst>
                    <c:strCache>
                      <c:ptCount val="79"/>
                      <c:pt idx="0">
                        <c:v>10/17</c:v>
                      </c:pt>
                      <c:pt idx="1">
                        <c:v>11/17</c:v>
                      </c:pt>
                      <c:pt idx="2">
                        <c:v>12/17</c:v>
                      </c:pt>
                      <c:pt idx="3">
                        <c:v>1/18</c:v>
                      </c:pt>
                      <c:pt idx="4">
                        <c:v>2/18</c:v>
                      </c:pt>
                      <c:pt idx="5">
                        <c:v>3/18</c:v>
                      </c:pt>
                      <c:pt idx="6">
                        <c:v>4/18</c:v>
                      </c:pt>
                      <c:pt idx="7">
                        <c:v>5/18</c:v>
                      </c:pt>
                      <c:pt idx="8">
                        <c:v>6/18</c:v>
                      </c:pt>
                      <c:pt idx="10">
                        <c:v>10/18</c:v>
                      </c:pt>
                      <c:pt idx="11">
                        <c:v>11/18</c:v>
                      </c:pt>
                      <c:pt idx="12">
                        <c:v>12/18</c:v>
                      </c:pt>
                      <c:pt idx="13">
                        <c:v>1/19</c:v>
                      </c:pt>
                      <c:pt idx="14">
                        <c:v>2/19</c:v>
                      </c:pt>
                      <c:pt idx="15">
                        <c:v>3/19</c:v>
                      </c:pt>
                      <c:pt idx="16">
                        <c:v>4/19</c:v>
                      </c:pt>
                      <c:pt idx="17">
                        <c:v>5/19</c:v>
                      </c:pt>
                      <c:pt idx="18">
                        <c:v>6/19</c:v>
                      </c:pt>
                      <c:pt idx="20">
                        <c:v>10/19</c:v>
                      </c:pt>
                      <c:pt idx="21">
                        <c:v>11/19</c:v>
                      </c:pt>
                      <c:pt idx="22">
                        <c:v>12/19</c:v>
                      </c:pt>
                      <c:pt idx="23">
                        <c:v>1/20</c:v>
                      </c:pt>
                      <c:pt idx="24">
                        <c:v>2/20</c:v>
                      </c:pt>
                      <c:pt idx="25">
                        <c:v>3/20</c:v>
                      </c:pt>
                      <c:pt idx="26">
                        <c:v>4/20</c:v>
                      </c:pt>
                      <c:pt idx="27">
                        <c:v>5/20</c:v>
                      </c:pt>
                      <c:pt idx="28">
                        <c:v>6/20</c:v>
                      </c:pt>
                      <c:pt idx="30">
                        <c:v>10/20</c:v>
                      </c:pt>
                      <c:pt idx="31">
                        <c:v>11/20</c:v>
                      </c:pt>
                      <c:pt idx="32">
                        <c:v>12/20</c:v>
                      </c:pt>
                      <c:pt idx="33">
                        <c:v>1/21</c:v>
                      </c:pt>
                      <c:pt idx="34">
                        <c:v>2/21</c:v>
                      </c:pt>
                      <c:pt idx="35">
                        <c:v>3/21</c:v>
                      </c:pt>
                      <c:pt idx="36">
                        <c:v>4/21</c:v>
                      </c:pt>
                      <c:pt idx="37">
                        <c:v>5/21</c:v>
                      </c:pt>
                      <c:pt idx="38">
                        <c:v>6/21</c:v>
                      </c:pt>
                      <c:pt idx="40">
                        <c:v>10/21</c:v>
                      </c:pt>
                      <c:pt idx="41">
                        <c:v>11/21</c:v>
                      </c:pt>
                      <c:pt idx="42">
                        <c:v>12/21</c:v>
                      </c:pt>
                      <c:pt idx="43">
                        <c:v>1/22</c:v>
                      </c:pt>
                      <c:pt idx="44">
                        <c:v>2/22</c:v>
                      </c:pt>
                      <c:pt idx="45">
                        <c:v>3/22</c:v>
                      </c:pt>
                      <c:pt idx="46">
                        <c:v>4/22</c:v>
                      </c:pt>
                      <c:pt idx="47">
                        <c:v>5/22</c:v>
                      </c:pt>
                      <c:pt idx="48">
                        <c:v>6/22</c:v>
                      </c:pt>
                      <c:pt idx="50">
                        <c:v>10/22</c:v>
                      </c:pt>
                      <c:pt idx="51">
                        <c:v>11/22</c:v>
                      </c:pt>
                      <c:pt idx="52">
                        <c:v>12/22</c:v>
                      </c:pt>
                      <c:pt idx="53">
                        <c:v>1/23</c:v>
                      </c:pt>
                      <c:pt idx="54">
                        <c:v>2/23</c:v>
                      </c:pt>
                      <c:pt idx="55">
                        <c:v>3/23</c:v>
                      </c:pt>
                      <c:pt idx="56">
                        <c:v>4/23</c:v>
                      </c:pt>
                      <c:pt idx="57">
                        <c:v>5/23</c:v>
                      </c:pt>
                      <c:pt idx="58">
                        <c:v>6/23</c:v>
                      </c:pt>
                      <c:pt idx="60">
                        <c:v>10/23</c:v>
                      </c:pt>
                      <c:pt idx="61">
                        <c:v>11/23</c:v>
                      </c:pt>
                      <c:pt idx="62">
                        <c:v>12/23</c:v>
                      </c:pt>
                      <c:pt idx="63">
                        <c:v>1/24</c:v>
                      </c:pt>
                      <c:pt idx="64">
                        <c:v>2/24</c:v>
                      </c:pt>
                      <c:pt idx="65">
                        <c:v>3/24</c:v>
                      </c:pt>
                      <c:pt idx="66">
                        <c:v>4/24</c:v>
                      </c:pt>
                      <c:pt idx="67">
                        <c:v>5/24</c:v>
                      </c:pt>
                      <c:pt idx="68">
                        <c:v>6/24</c:v>
                      </c:pt>
                      <c:pt idx="70">
                        <c:v>10/24</c:v>
                      </c:pt>
                      <c:pt idx="71">
                        <c:v>11/24</c:v>
                      </c:pt>
                      <c:pt idx="72">
                        <c:v>12/24</c:v>
                      </c:pt>
                      <c:pt idx="73">
                        <c:v>1/25</c:v>
                      </c:pt>
                      <c:pt idx="74">
                        <c:v>2/25</c:v>
                      </c:pt>
                      <c:pt idx="75">
                        <c:v>3/25</c:v>
                      </c:pt>
                      <c:pt idx="76">
                        <c:v>4/25</c:v>
                      </c:pt>
                      <c:pt idx="77">
                        <c:v>5/25</c:v>
                      </c:pt>
                      <c:pt idx="78">
                        <c:v>6/25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'BI TRACKING'!$B$82:$BH$82</c15:sqref>
                        </c15:formulaRef>
                      </c:ext>
                    </c:extLst>
                    <c:numCache>
                      <c:formatCode>@</c:formatCode>
                      <c:ptCount val="5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C5D-4BA9-9891-429464EBA165}"/>
                  </c:ext>
                </c:extLst>
              </c15:ser>
            </c15:filteredLineSeries>
          </c:ext>
        </c:extLst>
      </c:lineChart>
      <c:catAx>
        <c:axId val="2337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4292352"/>
        <c:crosses val="autoZero"/>
        <c:auto val="1"/>
        <c:lblAlgn val="ctr"/>
        <c:lblOffset val="100"/>
        <c:tickMarkSkip val="1"/>
        <c:noMultiLvlLbl val="0"/>
      </c:catAx>
      <c:valAx>
        <c:axId val="23429235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 (HC)</a:t>
                </a:r>
              </a:p>
            </c:rich>
          </c:tx>
          <c:layout>
            <c:manualLayout>
              <c:xMode val="edge"/>
              <c:yMode val="edge"/>
              <c:x val="7.0224767260445419E-3"/>
              <c:y val="0.38961121315952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3749888"/>
        <c:crosses val="autoZero"/>
        <c:crossBetween val="between"/>
        <c:majorUnit val="2000"/>
        <c:minorUnit val="200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K-6 Bilingual Education Forecast Tracking</a:t>
            </a:r>
          </a:p>
        </c:rich>
      </c:tx>
      <c:layout>
        <c:manualLayout>
          <c:xMode val="edge"/>
          <c:yMode val="edge"/>
          <c:x val="0.29213503180345296"/>
          <c:y val="1.082253369887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84566112145946"/>
          <c:y val="6.6918876925908033E-2"/>
          <c:w val="0.86376463730349651"/>
          <c:h val="0.8051965071963505"/>
        </c:manualLayout>
      </c:layout>
      <c:lineChart>
        <c:grouping val="standard"/>
        <c:varyColors val="0"/>
        <c:ser>
          <c:idx val="2"/>
          <c:order val="0"/>
          <c:tx>
            <c:strRef>
              <c:f>'BI TRACKING'!$A$69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'BI TRACKING'!$B$67:$CB$67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'BI TRACKING'!$B$69:$CB$69</c:f>
              <c:numCache>
                <c:formatCode>#,##0</c:formatCode>
                <c:ptCount val="79"/>
                <c:pt idx="40">
                  <c:v>80095</c:v>
                </c:pt>
                <c:pt idx="41">
                  <c:v>83751</c:v>
                </c:pt>
                <c:pt idx="42">
                  <c:v>84754</c:v>
                </c:pt>
                <c:pt idx="43">
                  <c:v>85440</c:v>
                </c:pt>
                <c:pt idx="44">
                  <c:v>86307</c:v>
                </c:pt>
                <c:pt idx="45">
                  <c:v>86979</c:v>
                </c:pt>
                <c:pt idx="46">
                  <c:v>87746</c:v>
                </c:pt>
                <c:pt idx="47">
                  <c:v>88210</c:v>
                </c:pt>
                <c:pt idx="48">
                  <c:v>88790</c:v>
                </c:pt>
                <c:pt idx="50" formatCode="_(* #,##0_);_(* \(#,##0\);_(* &quot;-&quot;??_);_(@_)">
                  <c:v>88702.493758937446</c:v>
                </c:pt>
                <c:pt idx="51" formatCode="_(* #,##0_);_(* \(#,##0\);_(* &quot;-&quot;??_);_(@_)">
                  <c:v>90572.188878142391</c:v>
                </c:pt>
                <c:pt idx="52" formatCode="_(* #,##0_);_(* \(#,##0\);_(* &quot;-&quot;??_);_(@_)">
                  <c:v>91571.403507226583</c:v>
                </c:pt>
                <c:pt idx="53" formatCode="_(* #,##0_);_(* \(#,##0\);_(* &quot;-&quot;??_);_(@_)">
                  <c:v>92106.045879328405</c:v>
                </c:pt>
                <c:pt idx="54" formatCode="_(* #,##0_);_(* \(#,##0\);_(* &quot;-&quot;??_);_(@_)">
                  <c:v>93398</c:v>
                </c:pt>
                <c:pt idx="55" formatCode="_(* #,##0_);_(* \(#,##0\);_(* &quot;-&quot;??_);_(@_)">
                  <c:v>94090</c:v>
                </c:pt>
                <c:pt idx="56" formatCode="_(* #,##0_);_(* \(#,##0\);_(* &quot;-&quot;??_);_(@_)">
                  <c:v>94683</c:v>
                </c:pt>
                <c:pt idx="57" formatCode="_(* #,##0_);_(* \(#,##0\);_(* &quot;-&quot;??_);_(@_)">
                  <c:v>95109</c:v>
                </c:pt>
                <c:pt idx="58" formatCode="_(* #,##0_);_(* \(#,##0\);_(* &quot;-&quot;??_);_(@_)">
                  <c:v>95655</c:v>
                </c:pt>
                <c:pt idx="60" formatCode="_(* #,##0_);_(* \(#,##0\);_(* &quot;-&quot;??_);_(@_)">
                  <c:v>92246.363632081921</c:v>
                </c:pt>
                <c:pt idx="61" formatCode="_(* #,##0_);_(* \(#,##0\);_(* &quot;-&quot;??_);_(@_)">
                  <c:v>94651.877721147641</c:v>
                </c:pt>
                <c:pt idx="62" formatCode="_(* #,##0_);_(* \(#,##0\);_(* &quot;-&quot;??_);_(@_)">
                  <c:v>95357</c:v>
                </c:pt>
                <c:pt idx="63" formatCode="_(* #,##0_);_(* \(#,##0\);_(* &quot;-&quot;??_);_(@_)">
                  <c:v>95792</c:v>
                </c:pt>
                <c:pt idx="64" formatCode="_(* #,##0_);_(* \(#,##0\);_(* &quot;-&quot;??_);_(@_)">
                  <c:v>97136.759307312313</c:v>
                </c:pt>
                <c:pt idx="65" formatCode="_(* #,##0_);_(* \(#,##0\);_(* &quot;-&quot;??_);_(@_)">
                  <c:v>97856.460344172418</c:v>
                </c:pt>
                <c:pt idx="66" formatCode="_(* #,##0_);_(* \(#,##0\);_(* &quot;-&quot;??_);_(@_)">
                  <c:v>98473.198371423918</c:v>
                </c:pt>
                <c:pt idx="67" formatCode="_(* #,##0_);_(* \(#,##0\);_(* &quot;-&quot;??_);_(@_)">
                  <c:v>98916.251321860909</c:v>
                </c:pt>
                <c:pt idx="68" formatCode="_(* #,##0_);_(* \(#,##0\);_(* &quot;-&quot;??_);_(@_)">
                  <c:v>99484.107920308335</c:v>
                </c:pt>
                <c:pt idx="70" formatCode="_(* #,##0_);_(* \(#,##0\);_(* &quot;-&quot;??_);_(@_)">
                  <c:v>93024.023000701171</c:v>
                </c:pt>
                <c:pt idx="71" formatCode="_(* #,##0_);_(* \(#,##0\);_(* &quot;-&quot;??_);_(@_)">
                  <c:v>94985.195890069823</c:v>
                </c:pt>
                <c:pt idx="72" formatCode="_(* #,##0_);_(* \(#,##0\);_(* &quot;-&quot;??_);_(@_)">
                  <c:v>96085.929095499319</c:v>
                </c:pt>
                <c:pt idx="73" formatCode="_(* #,##0_);_(* \(#,##0\);_(* &quot;-&quot;??_);_(@_)">
                  <c:v>96647.313523435252</c:v>
                </c:pt>
                <c:pt idx="74" formatCode="_(* #,##0_);_(* \(#,##0\);_(* &quot;-&quot;??_);_(@_)">
                  <c:v>98004.080000671049</c:v>
                </c:pt>
                <c:pt idx="75" formatCode="_(* #,##0_);_(* \(#,##0\);_(* &quot;-&quot;??_);_(@_)">
                  <c:v>98730.207148580681</c:v>
                </c:pt>
                <c:pt idx="76" formatCode="_(* #,##0_);_(* \(#,##0\);_(* &quot;-&quot;??_);_(@_)">
                  <c:v>99352.451944404966</c:v>
                </c:pt>
                <c:pt idx="77" formatCode="_(* #,##0_);_(* \(#,##0\);_(* &quot;-&quot;??_);_(@_)">
                  <c:v>99799.46085337823</c:v>
                </c:pt>
                <c:pt idx="78" formatCode="_(* #,##0_);_(* \(#,##0\);_(* &quot;-&quot;??_);_(@_)">
                  <c:v>100372.38776487918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85E-4F46-B136-B7B43F2EFAB0}"/>
            </c:ext>
          </c:extLst>
        </c:ser>
        <c:ser>
          <c:idx val="0"/>
          <c:order val="1"/>
          <c:tx>
            <c:strRef>
              <c:f>'BI TRACKING'!$A$70</c:f>
              <c:strCache>
                <c:ptCount val="1"/>
                <c:pt idx="0">
                  <c:v>Actual</c:v>
                </c:pt>
              </c:strCache>
            </c:strRef>
          </c:tx>
          <c:spPr>
            <a:ln w="635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4"/>
            <c:spPr>
              <a:solidFill>
                <a:schemeClr val="tx1"/>
              </a:solidFill>
              <a:ln w="6350"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'BI TRACKING'!$B$67:$CB$67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'BI TRACKING'!$B$70:$CB$70</c:f>
              <c:numCache>
                <c:formatCode>#,##0</c:formatCode>
                <c:ptCount val="79"/>
                <c:pt idx="0">
                  <c:v>88468</c:v>
                </c:pt>
                <c:pt idx="1">
                  <c:v>89861</c:v>
                </c:pt>
                <c:pt idx="2">
                  <c:v>90411</c:v>
                </c:pt>
                <c:pt idx="3">
                  <c:v>90374</c:v>
                </c:pt>
                <c:pt idx="4">
                  <c:v>91103</c:v>
                </c:pt>
                <c:pt idx="5">
                  <c:v>91597</c:v>
                </c:pt>
                <c:pt idx="6">
                  <c:v>91966</c:v>
                </c:pt>
                <c:pt idx="7">
                  <c:v>92086</c:v>
                </c:pt>
                <c:pt idx="8">
                  <c:v>92350</c:v>
                </c:pt>
                <c:pt idx="10">
                  <c:v>86114</c:v>
                </c:pt>
                <c:pt idx="11">
                  <c:v>87911</c:v>
                </c:pt>
                <c:pt idx="12">
                  <c:v>88373</c:v>
                </c:pt>
                <c:pt idx="13">
                  <c:v>88498</c:v>
                </c:pt>
                <c:pt idx="14">
                  <c:v>89163</c:v>
                </c:pt>
                <c:pt idx="15">
                  <c:v>89563</c:v>
                </c:pt>
                <c:pt idx="16">
                  <c:v>90073</c:v>
                </c:pt>
                <c:pt idx="17">
                  <c:v>90530</c:v>
                </c:pt>
                <c:pt idx="18">
                  <c:v>90698</c:v>
                </c:pt>
                <c:pt idx="20" formatCode="_(* #,##0_);_(* \(#,##0\);_(* &quot;-&quot;??_);_(@_)">
                  <c:v>86363</c:v>
                </c:pt>
                <c:pt idx="21" formatCode="_(* #,##0_);_(* \(#,##0\);_(* &quot;-&quot;??_);_(@_)">
                  <c:v>88001</c:v>
                </c:pt>
                <c:pt idx="22" formatCode="_(* #,##0_);_(* \(#,##0\);_(* &quot;-&quot;??_);_(@_)">
                  <c:v>88335</c:v>
                </c:pt>
                <c:pt idx="23" formatCode="_(* #,##0_);_(* \(#,##0\);_(* &quot;-&quot;??_);_(@_)">
                  <c:v>88496</c:v>
                </c:pt>
                <c:pt idx="24" formatCode="_(* #,##0_);_(* \(#,##0\);_(* &quot;-&quot;??_);_(@_)">
                  <c:v>89044</c:v>
                </c:pt>
                <c:pt idx="25" formatCode="_(* #,##0_);_(* \(#,##0\);_(* &quot;-&quot;??_);_(@_)">
                  <c:v>89607</c:v>
                </c:pt>
                <c:pt idx="26" formatCode="_(* #,##0_);_(* \(#,##0\);_(* &quot;-&quot;??_);_(@_)">
                  <c:v>89593</c:v>
                </c:pt>
                <c:pt idx="27" formatCode="_(* #,##0_);_(* \(#,##0\);_(* &quot;-&quot;??_);_(@_)">
                  <c:v>90061</c:v>
                </c:pt>
                <c:pt idx="28" formatCode="_(* #,##0_);_(* \(#,##0\);_(* &quot;-&quot;??_);_(@_)">
                  <c:v>90231</c:v>
                </c:pt>
                <c:pt idx="30" formatCode="_(* #,##0_);_(* \(#,##0\);_(* &quot;-&quot;??_);_(@_)">
                  <c:v>81726</c:v>
                </c:pt>
                <c:pt idx="31" formatCode="_(* #,##0_);_(* \(#,##0\);_(* &quot;-&quot;??_);_(@_)">
                  <c:v>83854</c:v>
                </c:pt>
                <c:pt idx="32" formatCode="_(* #,##0_);_(* \(#,##0\);_(* &quot;-&quot;??_);_(@_)">
                  <c:v>84344</c:v>
                </c:pt>
                <c:pt idx="33" formatCode="_(* #,##0_);_(* \(#,##0\);_(* &quot;-&quot;??_);_(@_)">
                  <c:v>84436</c:v>
                </c:pt>
                <c:pt idx="34" formatCode="_(* #,##0_);_(* \(#,##0\);_(* &quot;-&quot;??_);_(@_)">
                  <c:v>84584</c:v>
                </c:pt>
                <c:pt idx="35" formatCode="_(* #,##0_);_(* \(#,##0\);_(* &quot;-&quot;??_);_(@_)">
                  <c:v>84757</c:v>
                </c:pt>
                <c:pt idx="36" formatCode="_(* #,##0_);_(* \(#,##0\);_(* &quot;-&quot;??_);_(@_)">
                  <c:v>84868</c:v>
                </c:pt>
                <c:pt idx="37" formatCode="_(* #,##0_);_(* \(#,##0\);_(* &quot;-&quot;??_);_(@_)">
                  <c:v>85275</c:v>
                </c:pt>
                <c:pt idx="38" formatCode="_(* #,##0_);_(* \(#,##0\);_(* &quot;-&quot;??_);_(@_)">
                  <c:v>85344</c:v>
                </c:pt>
                <c:pt idx="40" formatCode="_(* #,##0_);_(* \(#,##0\);_(* &quot;-&quot;??_);_(@_)">
                  <c:v>80095</c:v>
                </c:pt>
                <c:pt idx="41" formatCode="_(* #,##0_);_(* \(#,##0\);_(* &quot;-&quot;??_);_(@_)">
                  <c:v>83751</c:v>
                </c:pt>
                <c:pt idx="42" formatCode="_(* #,##0_);_(* \(#,##0\);_(* &quot;-&quot;??_);_(@_)">
                  <c:v>84754</c:v>
                </c:pt>
                <c:pt idx="43" formatCode="_(* #,##0_);_(* \(#,##0\);_(* &quot;-&quot;??_);_(@_)">
                  <c:v>85440</c:v>
                </c:pt>
                <c:pt idx="44" formatCode="_(* #,##0_);_(* \(#,##0\);_(* &quot;-&quot;??_);_(@_)">
                  <c:v>86307</c:v>
                </c:pt>
                <c:pt idx="45" formatCode="_(* #,##0_);_(* \(#,##0\);_(* &quot;-&quot;??_);_(@_)">
                  <c:v>86979</c:v>
                </c:pt>
                <c:pt idx="46" formatCode="_(* #,##0_);_(* \(#,##0\);_(* &quot;-&quot;??_);_(@_)">
                  <c:v>87746</c:v>
                </c:pt>
                <c:pt idx="47" formatCode="_(* #,##0_);_(* \(#,##0\);_(* &quot;-&quot;??_);_(@_)">
                  <c:v>88210</c:v>
                </c:pt>
                <c:pt idx="48" formatCode="_(* #,##0_);_(* \(#,##0\);_(* &quot;-&quot;??_);_(@_)">
                  <c:v>88790</c:v>
                </c:pt>
                <c:pt idx="50" formatCode="_(* #,##0_);_(* \(#,##0\);_(* &quot;-&quot;??_);_(@_)">
                  <c:v>88652</c:v>
                </c:pt>
                <c:pt idx="51" formatCode="_(* #,##0_);_(* \(#,##0\);_(* &quot;-&quot;??_);_(@_)">
                  <c:v>90521</c:v>
                </c:pt>
                <c:pt idx="52" formatCode="_(* #,##0_);_(* \(#,##0\);_(* &quot;-&quot;??_);_(@_)">
                  <c:v>91570</c:v>
                </c:pt>
                <c:pt idx="53" formatCode="_(* #,##0_);_(* \(#,##0\);_(* &quot;-&quot;??_);_(@_)">
                  <c:v>92105</c:v>
                </c:pt>
                <c:pt idx="54" formatCode="_(* #,##0_);_(* \(#,##0\);_(* &quot;-&quot;??_);_(@_)">
                  <c:v>93398</c:v>
                </c:pt>
                <c:pt idx="55" formatCode="_(* #,##0_);_(* \(#,##0\);_(* &quot;-&quot;??_);_(@_)">
                  <c:v>94090</c:v>
                </c:pt>
                <c:pt idx="56" formatCode="_(* #,##0_);_(* \(#,##0\);_(* &quot;-&quot;??_);_(@_)">
                  <c:v>94683</c:v>
                </c:pt>
                <c:pt idx="57" formatCode="_(* #,##0_);_(* \(#,##0\);_(* &quot;-&quot;??_);_(@_)">
                  <c:v>95109</c:v>
                </c:pt>
                <c:pt idx="58" formatCode="_(* #,##0_);_(* \(#,##0\);_(* &quot;-&quot;??_);_(@_)">
                  <c:v>95655</c:v>
                </c:pt>
                <c:pt idx="60" formatCode="_(* #,##0_);_(* \(#,##0\);_(* &quot;-&quot;??_);_(@_)">
                  <c:v>92430.734395673106</c:v>
                </c:pt>
                <c:pt idx="61" formatCode="_(* #,##0_);_(* \(#,##0\);_(* &quot;-&quot;??_);_(@_)">
                  <c:v>94511</c:v>
                </c:pt>
                <c:pt idx="62" formatCode="_(* #,##0_);_(* \(#,##0\);_(* &quot;-&quot;??_);_(@_)">
                  <c:v>95381</c:v>
                </c:pt>
                <c:pt idx="63" formatCode="_(* #,##0_);_(* \(#,##0\);_(* &quot;-&quot;??_);_(@_)">
                  <c:v>95820</c:v>
                </c:pt>
                <c:pt idx="64" formatCode="_(* #,##0_);_(* \(#,##0\);_(* &quot;-&quot;??_);_(@_)">
                  <c:v>96860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5E-4F46-B136-B7B43F2EF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25312"/>
        <c:axId val="233727104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'BI TRACKING'!$A$68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2700"/>
                </c:spPr>
                <c:marker>
                  <c:symbol val="square"/>
                  <c:size val="4"/>
                  <c:spPr>
                    <a:ln w="12700"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'BI TRACKING'!$B$67:$CB$67</c15:sqref>
                        </c15:formulaRef>
                      </c:ext>
                    </c:extLst>
                    <c:strCache>
                      <c:ptCount val="79"/>
                      <c:pt idx="0">
                        <c:v>10/17</c:v>
                      </c:pt>
                      <c:pt idx="1">
                        <c:v>11/17</c:v>
                      </c:pt>
                      <c:pt idx="2">
                        <c:v>12/17</c:v>
                      </c:pt>
                      <c:pt idx="3">
                        <c:v>1/18</c:v>
                      </c:pt>
                      <c:pt idx="4">
                        <c:v>2/18</c:v>
                      </c:pt>
                      <c:pt idx="5">
                        <c:v>3/18</c:v>
                      </c:pt>
                      <c:pt idx="6">
                        <c:v>4/18</c:v>
                      </c:pt>
                      <c:pt idx="7">
                        <c:v>5/18</c:v>
                      </c:pt>
                      <c:pt idx="8">
                        <c:v>6/18</c:v>
                      </c:pt>
                      <c:pt idx="10">
                        <c:v>10/18</c:v>
                      </c:pt>
                      <c:pt idx="11">
                        <c:v>11/18</c:v>
                      </c:pt>
                      <c:pt idx="12">
                        <c:v>12/18</c:v>
                      </c:pt>
                      <c:pt idx="13">
                        <c:v>1/19</c:v>
                      </c:pt>
                      <c:pt idx="14">
                        <c:v>2/19</c:v>
                      </c:pt>
                      <c:pt idx="15">
                        <c:v>3/19</c:v>
                      </c:pt>
                      <c:pt idx="16">
                        <c:v>4/19</c:v>
                      </c:pt>
                      <c:pt idx="17">
                        <c:v>5/19</c:v>
                      </c:pt>
                      <c:pt idx="18">
                        <c:v>6/19</c:v>
                      </c:pt>
                      <c:pt idx="20">
                        <c:v>10/19</c:v>
                      </c:pt>
                      <c:pt idx="21">
                        <c:v>11/19</c:v>
                      </c:pt>
                      <c:pt idx="22">
                        <c:v>12/19</c:v>
                      </c:pt>
                      <c:pt idx="23">
                        <c:v>1/20</c:v>
                      </c:pt>
                      <c:pt idx="24">
                        <c:v>2/20</c:v>
                      </c:pt>
                      <c:pt idx="25">
                        <c:v>3/20</c:v>
                      </c:pt>
                      <c:pt idx="26">
                        <c:v>4/20</c:v>
                      </c:pt>
                      <c:pt idx="27">
                        <c:v>5/20</c:v>
                      </c:pt>
                      <c:pt idx="28">
                        <c:v>6/20</c:v>
                      </c:pt>
                      <c:pt idx="30">
                        <c:v>10/20</c:v>
                      </c:pt>
                      <c:pt idx="31">
                        <c:v>11/20</c:v>
                      </c:pt>
                      <c:pt idx="32">
                        <c:v>12/20</c:v>
                      </c:pt>
                      <c:pt idx="33">
                        <c:v>1/21</c:v>
                      </c:pt>
                      <c:pt idx="34">
                        <c:v>2/21</c:v>
                      </c:pt>
                      <c:pt idx="35">
                        <c:v>3/21</c:v>
                      </c:pt>
                      <c:pt idx="36">
                        <c:v>4/21</c:v>
                      </c:pt>
                      <c:pt idx="37">
                        <c:v>5/21</c:v>
                      </c:pt>
                      <c:pt idx="38">
                        <c:v>6/21</c:v>
                      </c:pt>
                      <c:pt idx="40">
                        <c:v>10/21</c:v>
                      </c:pt>
                      <c:pt idx="41">
                        <c:v>11/21</c:v>
                      </c:pt>
                      <c:pt idx="42">
                        <c:v>12/21</c:v>
                      </c:pt>
                      <c:pt idx="43">
                        <c:v>1/22</c:v>
                      </c:pt>
                      <c:pt idx="44">
                        <c:v>2/22</c:v>
                      </c:pt>
                      <c:pt idx="45">
                        <c:v>3/22</c:v>
                      </c:pt>
                      <c:pt idx="46">
                        <c:v>4/22</c:v>
                      </c:pt>
                      <c:pt idx="47">
                        <c:v>5/22</c:v>
                      </c:pt>
                      <c:pt idx="48">
                        <c:v>6/22</c:v>
                      </c:pt>
                      <c:pt idx="50">
                        <c:v>10/22</c:v>
                      </c:pt>
                      <c:pt idx="51">
                        <c:v>11/22</c:v>
                      </c:pt>
                      <c:pt idx="52">
                        <c:v>12/22</c:v>
                      </c:pt>
                      <c:pt idx="53">
                        <c:v>1/23</c:v>
                      </c:pt>
                      <c:pt idx="54">
                        <c:v>2/23</c:v>
                      </c:pt>
                      <c:pt idx="55">
                        <c:v>3/23</c:v>
                      </c:pt>
                      <c:pt idx="56">
                        <c:v>4/23</c:v>
                      </c:pt>
                      <c:pt idx="57">
                        <c:v>5/23</c:v>
                      </c:pt>
                      <c:pt idx="58">
                        <c:v>6/23</c:v>
                      </c:pt>
                      <c:pt idx="60">
                        <c:v>10/23</c:v>
                      </c:pt>
                      <c:pt idx="61">
                        <c:v>11/23</c:v>
                      </c:pt>
                      <c:pt idx="62">
                        <c:v>12/23</c:v>
                      </c:pt>
                      <c:pt idx="63">
                        <c:v>1/24</c:v>
                      </c:pt>
                      <c:pt idx="64">
                        <c:v>2/24</c:v>
                      </c:pt>
                      <c:pt idx="65">
                        <c:v>3/24</c:v>
                      </c:pt>
                      <c:pt idx="66">
                        <c:v>4/24</c:v>
                      </c:pt>
                      <c:pt idx="67">
                        <c:v>5/24</c:v>
                      </c:pt>
                      <c:pt idx="68">
                        <c:v>6/24</c:v>
                      </c:pt>
                      <c:pt idx="70">
                        <c:v>10/24</c:v>
                      </c:pt>
                      <c:pt idx="71">
                        <c:v>11/24</c:v>
                      </c:pt>
                      <c:pt idx="72">
                        <c:v>12/24</c:v>
                      </c:pt>
                      <c:pt idx="73">
                        <c:v>1/25</c:v>
                      </c:pt>
                      <c:pt idx="74">
                        <c:v>2/25</c:v>
                      </c:pt>
                      <c:pt idx="75">
                        <c:v>3/25</c:v>
                      </c:pt>
                      <c:pt idx="76">
                        <c:v>4/25</c:v>
                      </c:pt>
                      <c:pt idx="77">
                        <c:v>5/25</c:v>
                      </c:pt>
                      <c:pt idx="78">
                        <c:v>6/25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'BI TRACKING'!$B$68:$BH$68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C79-4FD9-9B56-1F5F7443BCF5}"/>
                  </c:ext>
                </c:extLst>
              </c15:ser>
            </c15:filteredLineSeries>
          </c:ext>
        </c:extLst>
      </c:lineChart>
      <c:catAx>
        <c:axId val="2337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3727104"/>
        <c:crosses val="autoZero"/>
        <c:auto val="1"/>
        <c:lblAlgn val="ctr"/>
        <c:lblOffset val="100"/>
        <c:tickMarkSkip val="1"/>
        <c:noMultiLvlLbl val="0"/>
      </c:catAx>
      <c:valAx>
        <c:axId val="2337271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 (HC)</a:t>
                </a:r>
              </a:p>
            </c:rich>
          </c:tx>
          <c:layout>
            <c:manualLayout>
              <c:xMode val="edge"/>
              <c:yMode val="edge"/>
              <c:x val="7.0224767260445419E-3"/>
              <c:y val="0.38961121315952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3725312"/>
        <c:crosses val="autoZero"/>
        <c:crossBetween val="between"/>
        <c:majorUnit val="10000"/>
        <c:minorUnit val="10000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7-12</a:t>
            </a:r>
            <a:r>
              <a:rPr lang="en-US" baseline="0">
                <a:latin typeface="+mn-lt"/>
              </a:rPr>
              <a:t> </a:t>
            </a:r>
            <a:r>
              <a:rPr lang="en-US">
                <a:latin typeface="+mn-lt"/>
              </a:rPr>
              <a:t>Bilingual Education Forecast Tracking</a:t>
            </a:r>
          </a:p>
        </c:rich>
      </c:tx>
      <c:layout>
        <c:manualLayout>
          <c:xMode val="edge"/>
          <c:yMode val="edge"/>
          <c:x val="0.29213503180345296"/>
          <c:y val="1.0822533698875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3324631782325"/>
          <c:y val="0.10128233970753656"/>
          <c:w val="0.86376463730349651"/>
          <c:h val="0.78363491194208612"/>
        </c:manualLayout>
      </c:layout>
      <c:lineChart>
        <c:grouping val="standard"/>
        <c:varyColors val="0"/>
        <c:ser>
          <c:idx val="1"/>
          <c:order val="0"/>
          <c:tx>
            <c:strRef>
              <c:f>'BI TRACKING'!$A$76</c:f>
              <c:strCache>
                <c:ptCount val="1"/>
                <c:pt idx="0">
                  <c:v>Feb 2024 FC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triangle"/>
            <c:size val="7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'BI TRACKING'!$B$74:$CB$74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'BI TRACKING'!$B$76:$CB$76</c:f>
              <c:numCache>
                <c:formatCode>#,##0</c:formatCode>
                <c:ptCount val="79"/>
                <c:pt idx="40">
                  <c:v>43823</c:v>
                </c:pt>
                <c:pt idx="41">
                  <c:v>44601</c:v>
                </c:pt>
                <c:pt idx="42">
                  <c:v>44698.17</c:v>
                </c:pt>
                <c:pt idx="43">
                  <c:v>44957</c:v>
                </c:pt>
                <c:pt idx="44">
                  <c:v>45105</c:v>
                </c:pt>
                <c:pt idx="45">
                  <c:v>45251</c:v>
                </c:pt>
                <c:pt idx="46">
                  <c:v>45391.17</c:v>
                </c:pt>
                <c:pt idx="47">
                  <c:v>45526</c:v>
                </c:pt>
                <c:pt idx="48">
                  <c:v>45646</c:v>
                </c:pt>
                <c:pt idx="50" formatCode="_(* #,##0_);_(* \(#,##0\);_(* &quot;-&quot;??_);_(@_)">
                  <c:v>48946.862926876558</c:v>
                </c:pt>
                <c:pt idx="51" formatCode="_(* #,##0_);_(* \(#,##0\);_(* &quot;-&quot;??_);_(@_)">
                  <c:v>49721.100981225682</c:v>
                </c:pt>
                <c:pt idx="52" formatCode="_(* #,##0_);_(* \(#,##0\);_(* &quot;-&quot;??_);_(@_)">
                  <c:v>50053.767169894199</c:v>
                </c:pt>
                <c:pt idx="53" formatCode="_(* #,##0_);_(* \(#,##0\);_(* &quot;-&quot;??_);_(@_)">
                  <c:v>50278.570921457831</c:v>
                </c:pt>
                <c:pt idx="54" formatCode="_(* #,##0_);_(* \(#,##0\);_(* &quot;-&quot;??_);_(@_)">
                  <c:v>50479</c:v>
                </c:pt>
                <c:pt idx="55" formatCode="_(* #,##0_);_(* \(#,##0\);_(* &quot;-&quot;??_);_(@_)">
                  <c:v>50794</c:v>
                </c:pt>
                <c:pt idx="56" formatCode="_(* #,##0_);_(* \(#,##0\);_(* &quot;-&quot;??_);_(@_)">
                  <c:v>50934</c:v>
                </c:pt>
                <c:pt idx="57" formatCode="_(* #,##0_);_(* \(#,##0\);_(* &quot;-&quot;??_);_(@_)">
                  <c:v>51025</c:v>
                </c:pt>
                <c:pt idx="58" formatCode="_(* #,##0_);_(* \(#,##0\);_(* &quot;-&quot;??_);_(@_)">
                  <c:v>51009.61</c:v>
                </c:pt>
                <c:pt idx="60" formatCode="_(* #,##0_);_(* \(#,##0\);_(* &quot;-&quot;??_);_(@_)">
                  <c:v>54041.579560040977</c:v>
                </c:pt>
                <c:pt idx="61" formatCode="_(* #,##0_);_(* \(#,##0\);_(* &quot;-&quot;??_);_(@_)">
                  <c:v>55050.476137077952</c:v>
                </c:pt>
                <c:pt idx="62" formatCode="_(* #,##0_);_(* \(#,##0\);_(* &quot;-&quot;??_);_(@_)">
                  <c:v>55462</c:v>
                </c:pt>
                <c:pt idx="63" formatCode="_(* #,##0_);_(* \(#,##0\);_(* &quot;-&quot;??_);_(@_)">
                  <c:v>55649</c:v>
                </c:pt>
                <c:pt idx="64" formatCode="_(* #,##0_);_(* \(#,##0\);_(* &quot;-&quot;??_);_(@_)">
                  <c:v>55870.837605711124</c:v>
                </c:pt>
                <c:pt idx="65" formatCode="_(* #,##0_);_(* \(#,##0\);_(* &quot;-&quot;??_);_(@_)">
                  <c:v>56219.483851591562</c:v>
                </c:pt>
                <c:pt idx="66" formatCode="_(* #,##0_);_(* \(#,##0\);_(* &quot;-&quot;??_);_(@_)">
                  <c:v>56374.437738649533</c:v>
                </c:pt>
                <c:pt idx="67" formatCode="_(* #,##0_);_(* \(#,##0\);_(* &quot;-&quot;??_);_(@_)">
                  <c:v>56475.157765237222</c:v>
                </c:pt>
                <c:pt idx="68" formatCode="_(* #,##0_);_(* \(#,##0\);_(* &quot;-&quot;??_);_(@_)">
                  <c:v>56458.123905795634</c:v>
                </c:pt>
                <c:pt idx="70" formatCode="_(* #,##0_);_(* \(#,##0\);_(* &quot;-&quot;??_);_(@_)">
                  <c:v>58075.493376126193</c:v>
                </c:pt>
                <c:pt idx="71" formatCode="_(* #,##0_);_(* \(#,##0\);_(* &quot;-&quot;??_);_(@_)">
                  <c:v>58994.127468449355</c:v>
                </c:pt>
                <c:pt idx="72" formatCode="_(* #,##0_);_(* \(#,##0\);_(* &quot;-&quot;??_);_(@_)">
                  <c:v>59388.836176652825</c:v>
                </c:pt>
                <c:pt idx="73" formatCode="_(* #,##0_);_(* \(#,##0\);_(* &quot;-&quot;??_);_(@_)">
                  <c:v>59655.566013953459</c:v>
                </c:pt>
                <c:pt idx="74" formatCode="_(* #,##0_);_(* \(#,##0\);_(* &quot;-&quot;??_);_(@_)">
                  <c:v>59893.375281539171</c:v>
                </c:pt>
                <c:pt idx="75" formatCode="_(* #,##0_);_(* \(#,##0\);_(* &quot;-&quot;??_);_(@_)">
                  <c:v>60267.123042265106</c:v>
                </c:pt>
                <c:pt idx="76" formatCode="_(* #,##0_);_(* \(#,##0\);_(* &quot;-&quot;??_);_(@_)">
                  <c:v>60433.233158143303</c:v>
                </c:pt>
                <c:pt idx="77" formatCode="_(* #,##0_);_(* \(#,##0\);_(* &quot;-&quot;??_);_(@_)">
                  <c:v>60541.204733464139</c:v>
                </c:pt>
                <c:pt idx="78" formatCode="_(* #,##0_);_(* \(#,##0\);_(* &quot;-&quot;??_);_(@_)">
                  <c:v>60522.94448572582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7AC4-424A-9C35-79B4FAA3642D}"/>
            </c:ext>
          </c:extLst>
        </c:ser>
        <c:ser>
          <c:idx val="0"/>
          <c:order val="1"/>
          <c:tx>
            <c:strRef>
              <c:f>'BI TRACKING'!$H$1:$I$1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'BI TRACKING'!$B$74:$CB$74</c:f>
              <c:strCache>
                <c:ptCount val="79"/>
                <c:pt idx="0">
                  <c:v>10/17</c:v>
                </c:pt>
                <c:pt idx="1">
                  <c:v>11/17</c:v>
                </c:pt>
                <c:pt idx="2">
                  <c:v>12/17</c:v>
                </c:pt>
                <c:pt idx="3">
                  <c:v>1/18</c:v>
                </c:pt>
                <c:pt idx="4">
                  <c:v>2/18</c:v>
                </c:pt>
                <c:pt idx="5">
                  <c:v>3/18</c:v>
                </c:pt>
                <c:pt idx="6">
                  <c:v>4/18</c:v>
                </c:pt>
                <c:pt idx="7">
                  <c:v>5/18</c:v>
                </c:pt>
                <c:pt idx="8">
                  <c:v>6/18</c:v>
                </c:pt>
                <c:pt idx="10">
                  <c:v>10/18</c:v>
                </c:pt>
                <c:pt idx="11">
                  <c:v>11/18</c:v>
                </c:pt>
                <c:pt idx="12">
                  <c:v>12/18</c:v>
                </c:pt>
                <c:pt idx="13">
                  <c:v>1/19</c:v>
                </c:pt>
                <c:pt idx="14">
                  <c:v>2/19</c:v>
                </c:pt>
                <c:pt idx="15">
                  <c:v>3/19</c:v>
                </c:pt>
                <c:pt idx="16">
                  <c:v>4/19</c:v>
                </c:pt>
                <c:pt idx="17">
                  <c:v>5/19</c:v>
                </c:pt>
                <c:pt idx="18">
                  <c:v>6/19</c:v>
                </c:pt>
                <c:pt idx="20">
                  <c:v>10/19</c:v>
                </c:pt>
                <c:pt idx="21">
                  <c:v>11/19</c:v>
                </c:pt>
                <c:pt idx="22">
                  <c:v>12/19</c:v>
                </c:pt>
                <c:pt idx="23">
                  <c:v>1/20</c:v>
                </c:pt>
                <c:pt idx="24">
                  <c:v>2/20</c:v>
                </c:pt>
                <c:pt idx="25">
                  <c:v>3/20</c:v>
                </c:pt>
                <c:pt idx="26">
                  <c:v>4/20</c:v>
                </c:pt>
                <c:pt idx="27">
                  <c:v>5/20</c:v>
                </c:pt>
                <c:pt idx="28">
                  <c:v>6/20</c:v>
                </c:pt>
                <c:pt idx="30">
                  <c:v>10/20</c:v>
                </c:pt>
                <c:pt idx="31">
                  <c:v>11/20</c:v>
                </c:pt>
                <c:pt idx="32">
                  <c:v>12/20</c:v>
                </c:pt>
                <c:pt idx="33">
                  <c:v>1/21</c:v>
                </c:pt>
                <c:pt idx="34">
                  <c:v>2/21</c:v>
                </c:pt>
                <c:pt idx="35">
                  <c:v>3/21</c:v>
                </c:pt>
                <c:pt idx="36">
                  <c:v>4/21</c:v>
                </c:pt>
                <c:pt idx="37">
                  <c:v>5/21</c:v>
                </c:pt>
                <c:pt idx="38">
                  <c:v>6/21</c:v>
                </c:pt>
                <c:pt idx="40">
                  <c:v>10/21</c:v>
                </c:pt>
                <c:pt idx="41">
                  <c:v>11/21</c:v>
                </c:pt>
                <c:pt idx="42">
                  <c:v>12/21</c:v>
                </c:pt>
                <c:pt idx="43">
                  <c:v>1/22</c:v>
                </c:pt>
                <c:pt idx="44">
                  <c:v>2/22</c:v>
                </c:pt>
                <c:pt idx="45">
                  <c:v>3/22</c:v>
                </c:pt>
                <c:pt idx="46">
                  <c:v>4/22</c:v>
                </c:pt>
                <c:pt idx="47">
                  <c:v>5/22</c:v>
                </c:pt>
                <c:pt idx="48">
                  <c:v>6/22</c:v>
                </c:pt>
                <c:pt idx="50">
                  <c:v>10/22</c:v>
                </c:pt>
                <c:pt idx="51">
                  <c:v>11/22</c:v>
                </c:pt>
                <c:pt idx="52">
                  <c:v>12/22</c:v>
                </c:pt>
                <c:pt idx="53">
                  <c:v>1/23</c:v>
                </c:pt>
                <c:pt idx="54">
                  <c:v>2/23</c:v>
                </c:pt>
                <c:pt idx="55">
                  <c:v>3/23</c:v>
                </c:pt>
                <c:pt idx="56">
                  <c:v>4/23</c:v>
                </c:pt>
                <c:pt idx="57">
                  <c:v>5/23</c:v>
                </c:pt>
                <c:pt idx="58">
                  <c:v>6/23</c:v>
                </c:pt>
                <c:pt idx="60">
                  <c:v>10/23</c:v>
                </c:pt>
                <c:pt idx="61">
                  <c:v>11/23</c:v>
                </c:pt>
                <c:pt idx="62">
                  <c:v>12/23</c:v>
                </c:pt>
                <c:pt idx="63">
                  <c:v>1/24</c:v>
                </c:pt>
                <c:pt idx="64">
                  <c:v>2/24</c:v>
                </c:pt>
                <c:pt idx="65">
                  <c:v>3/24</c:v>
                </c:pt>
                <c:pt idx="66">
                  <c:v>4/24</c:v>
                </c:pt>
                <c:pt idx="67">
                  <c:v>5/24</c:v>
                </c:pt>
                <c:pt idx="68">
                  <c:v>6/24</c:v>
                </c:pt>
                <c:pt idx="70">
                  <c:v>10/24</c:v>
                </c:pt>
                <c:pt idx="71">
                  <c:v>11/24</c:v>
                </c:pt>
                <c:pt idx="72">
                  <c:v>12/24</c:v>
                </c:pt>
                <c:pt idx="73">
                  <c:v>1/25</c:v>
                </c:pt>
                <c:pt idx="74">
                  <c:v>2/25</c:v>
                </c:pt>
                <c:pt idx="75">
                  <c:v>3/25</c:v>
                </c:pt>
                <c:pt idx="76">
                  <c:v>4/25</c:v>
                </c:pt>
                <c:pt idx="77">
                  <c:v>5/25</c:v>
                </c:pt>
                <c:pt idx="78">
                  <c:v>6/25</c:v>
                </c:pt>
              </c:strCache>
            </c:strRef>
          </c:cat>
          <c:val>
            <c:numRef>
              <c:f>'BI TRACKING'!$B$77:$CB$77</c:f>
              <c:numCache>
                <c:formatCode>#,##0</c:formatCode>
                <c:ptCount val="79"/>
                <c:pt idx="0">
                  <c:v>33946</c:v>
                </c:pt>
                <c:pt idx="1">
                  <c:v>34627</c:v>
                </c:pt>
                <c:pt idx="2">
                  <c:v>35035</c:v>
                </c:pt>
                <c:pt idx="3">
                  <c:v>35160</c:v>
                </c:pt>
                <c:pt idx="4">
                  <c:v>35183</c:v>
                </c:pt>
                <c:pt idx="5">
                  <c:v>35484</c:v>
                </c:pt>
                <c:pt idx="6">
                  <c:v>35431</c:v>
                </c:pt>
                <c:pt idx="7">
                  <c:v>35440</c:v>
                </c:pt>
                <c:pt idx="8">
                  <c:v>35364</c:v>
                </c:pt>
                <c:pt idx="10">
                  <c:v>37842</c:v>
                </c:pt>
                <c:pt idx="11">
                  <c:v>38141</c:v>
                </c:pt>
                <c:pt idx="12">
                  <c:v>38299</c:v>
                </c:pt>
                <c:pt idx="13">
                  <c:v>38437</c:v>
                </c:pt>
                <c:pt idx="14">
                  <c:v>38536</c:v>
                </c:pt>
                <c:pt idx="15">
                  <c:v>38807</c:v>
                </c:pt>
                <c:pt idx="16">
                  <c:v>38858</c:v>
                </c:pt>
                <c:pt idx="17">
                  <c:v>38933</c:v>
                </c:pt>
                <c:pt idx="18">
                  <c:v>38877</c:v>
                </c:pt>
                <c:pt idx="20" formatCode="_(* #,##0_);_(* \(#,##0\);_(* &quot;-&quot;??_);_(@_)">
                  <c:v>40390</c:v>
                </c:pt>
                <c:pt idx="21" formatCode="_(* #,##0_);_(* \(#,##0\);_(* &quot;-&quot;??_);_(@_)">
                  <c:v>40960</c:v>
                </c:pt>
                <c:pt idx="22" formatCode="_(* #,##0_);_(* \(#,##0\);_(* &quot;-&quot;??_);_(@_)">
                  <c:v>41103</c:v>
                </c:pt>
                <c:pt idx="23" formatCode="_(* #,##0_);_(* \(#,##0\);_(* &quot;-&quot;??_);_(@_)">
                  <c:v>41164</c:v>
                </c:pt>
                <c:pt idx="24" formatCode="_(* #,##0_);_(* \(#,##0\);_(* &quot;-&quot;??_);_(@_)">
                  <c:v>41085</c:v>
                </c:pt>
                <c:pt idx="25" formatCode="_(* #,##0_);_(* \(#,##0\);_(* &quot;-&quot;??_);_(@_)">
                  <c:v>41354</c:v>
                </c:pt>
                <c:pt idx="26" formatCode="_(* #,##0_);_(* \(#,##0\);_(* &quot;-&quot;??_);_(@_)">
                  <c:v>41164</c:v>
                </c:pt>
                <c:pt idx="27" formatCode="_(* #,##0_);_(* \(#,##0\);_(* &quot;-&quot;??_);_(@_)">
                  <c:v>41251</c:v>
                </c:pt>
                <c:pt idx="28" formatCode="_(* #,##0_);_(* \(#,##0\);_(* &quot;-&quot;??_);_(@_)">
                  <c:v>41210</c:v>
                </c:pt>
                <c:pt idx="30" formatCode="_(* #,##0_);_(* \(#,##0\);_(* &quot;-&quot;??_);_(@_)">
                  <c:v>42322</c:v>
                </c:pt>
                <c:pt idx="31" formatCode="_(* #,##0_);_(* \(#,##0\);_(* &quot;-&quot;??_);_(@_)">
                  <c:v>42541</c:v>
                </c:pt>
                <c:pt idx="32" formatCode="_(* #,##0_);_(* \(#,##0\);_(* &quot;-&quot;??_);_(@_)">
                  <c:v>42574</c:v>
                </c:pt>
                <c:pt idx="33" formatCode="_(* #,##0_);_(* \(#,##0\);_(* &quot;-&quot;??_);_(@_)">
                  <c:v>42633</c:v>
                </c:pt>
                <c:pt idx="34" formatCode="_(* #,##0_);_(* \(#,##0\);_(* &quot;-&quot;??_);_(@_)">
                  <c:v>42551</c:v>
                </c:pt>
                <c:pt idx="35" formatCode="_(* #,##0_);_(* \(#,##0\);_(* &quot;-&quot;??_);_(@_)">
                  <c:v>42569</c:v>
                </c:pt>
                <c:pt idx="36" formatCode="_(* #,##0_);_(* \(#,##0\);_(* &quot;-&quot;??_);_(@_)">
                  <c:v>42517</c:v>
                </c:pt>
                <c:pt idx="37" formatCode="_(* #,##0_);_(* \(#,##0\);_(* &quot;-&quot;??_);_(@_)">
                  <c:v>42574</c:v>
                </c:pt>
                <c:pt idx="38" formatCode="_(* #,##0_);_(* \(#,##0\);_(* &quot;-&quot;??_);_(@_)">
                  <c:v>42579</c:v>
                </c:pt>
                <c:pt idx="40" formatCode="_(* #,##0_);_(* \(#,##0\);_(* &quot;-&quot;??_);_(@_)">
                  <c:v>43823</c:v>
                </c:pt>
                <c:pt idx="41" formatCode="_(* #,##0_);_(* \(#,##0\);_(* &quot;-&quot;??_);_(@_)">
                  <c:v>44601</c:v>
                </c:pt>
                <c:pt idx="42" formatCode="_(* #,##0_);_(* \(#,##0\);_(* &quot;-&quot;??_);_(@_)">
                  <c:v>44698.17</c:v>
                </c:pt>
                <c:pt idx="43" formatCode="_(* #,##0_);_(* \(#,##0\);_(* &quot;-&quot;??_);_(@_)">
                  <c:v>44957</c:v>
                </c:pt>
                <c:pt idx="44" formatCode="_(* #,##0_);_(* \(#,##0\);_(* &quot;-&quot;??_);_(@_)">
                  <c:v>45105</c:v>
                </c:pt>
                <c:pt idx="45" formatCode="_(* #,##0_);_(* \(#,##0\);_(* &quot;-&quot;??_);_(@_)">
                  <c:v>45251</c:v>
                </c:pt>
                <c:pt idx="46" formatCode="_(* #,##0_);_(* \(#,##0\);_(* &quot;-&quot;??_);_(@_)">
                  <c:v>45391.17</c:v>
                </c:pt>
                <c:pt idx="47">
                  <c:v>45526</c:v>
                </c:pt>
                <c:pt idx="48">
                  <c:v>45646</c:v>
                </c:pt>
                <c:pt idx="50" formatCode="_(* #,##0_);_(* \(#,##0\);_(* &quot;-&quot;??_);_(@_)">
                  <c:v>48946.862926876558</c:v>
                </c:pt>
                <c:pt idx="51" formatCode="_(* #,##0_);_(* \(#,##0\);_(* &quot;-&quot;??_);_(@_)">
                  <c:v>49721.100981225682</c:v>
                </c:pt>
                <c:pt idx="52" formatCode="_(* #,##0_);_(* \(#,##0\);_(* &quot;-&quot;??_);_(@_)">
                  <c:v>50053.767169894199</c:v>
                </c:pt>
                <c:pt idx="53" formatCode="_(* #,##0_);_(* \(#,##0\);_(* &quot;-&quot;??_);_(@_)">
                  <c:v>50278.570921457831</c:v>
                </c:pt>
                <c:pt idx="54" formatCode="_(* #,##0_);_(* \(#,##0\);_(* &quot;-&quot;??_);_(@_)">
                  <c:v>50479</c:v>
                </c:pt>
                <c:pt idx="55" formatCode="_(* #,##0_);_(* \(#,##0\);_(* &quot;-&quot;??_);_(@_)">
                  <c:v>50794</c:v>
                </c:pt>
                <c:pt idx="56" formatCode="_(* #,##0_);_(* \(#,##0\);_(* &quot;-&quot;??_);_(@_)">
                  <c:v>50934</c:v>
                </c:pt>
                <c:pt idx="57" formatCode="_(* #,##0_);_(* \(#,##0\);_(* &quot;-&quot;??_);_(@_)">
                  <c:v>51025</c:v>
                </c:pt>
                <c:pt idx="58" formatCode="_(* #,##0_);_(* \(#,##0\);_(* &quot;-&quot;??_);_(@_)">
                  <c:v>51009.61</c:v>
                </c:pt>
                <c:pt idx="60" formatCode="_(* #,##0_);_(* \(#,##0\);_(* &quot;-&quot;??_);_(@_)">
                  <c:v>54147.116721673767</c:v>
                </c:pt>
                <c:pt idx="61" formatCode="_(* #,##0_);_(* \(#,##0\);_(* &quot;-&quot;??_);_(@_)">
                  <c:v>54965</c:v>
                </c:pt>
                <c:pt idx="62" formatCode="_(* #,##0_);_(* \(#,##0\);_(* &quot;-&quot;??_);_(@_)">
                  <c:v>55477</c:v>
                </c:pt>
                <c:pt idx="63" formatCode="_(* #,##0_);_(* \(#,##0\);_(* &quot;-&quot;??_);_(@_)">
                  <c:v>55670</c:v>
                </c:pt>
                <c:pt idx="64" formatCode="_(* #,##0_);_(* \(#,##0\);_(* &quot;-&quot;??_);_(@_)">
                  <c:v>55814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C4-424A-9C35-79B4FAA36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49888"/>
        <c:axId val="23429235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'BI TRACKING'!$A$75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>
                    <a:solidFill>
                      <a:schemeClr val="accent2"/>
                    </a:solidFill>
                  </a:ln>
                </c:spPr>
                <c:marker>
                  <c:symbol val="square"/>
                  <c:size val="4"/>
                  <c:spPr>
                    <a:solidFill>
                      <a:schemeClr val="accent2"/>
                    </a:solidFill>
                    <a:ln>
                      <a:solidFill>
                        <a:schemeClr val="accent2"/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'BI TRACKING'!$B$74:$CB$74</c15:sqref>
                        </c15:formulaRef>
                      </c:ext>
                    </c:extLst>
                    <c:strCache>
                      <c:ptCount val="79"/>
                      <c:pt idx="0">
                        <c:v>10/17</c:v>
                      </c:pt>
                      <c:pt idx="1">
                        <c:v>11/17</c:v>
                      </c:pt>
                      <c:pt idx="2">
                        <c:v>12/17</c:v>
                      </c:pt>
                      <c:pt idx="3">
                        <c:v>1/18</c:v>
                      </c:pt>
                      <c:pt idx="4">
                        <c:v>2/18</c:v>
                      </c:pt>
                      <c:pt idx="5">
                        <c:v>3/18</c:v>
                      </c:pt>
                      <c:pt idx="6">
                        <c:v>4/18</c:v>
                      </c:pt>
                      <c:pt idx="7">
                        <c:v>5/18</c:v>
                      </c:pt>
                      <c:pt idx="8">
                        <c:v>6/18</c:v>
                      </c:pt>
                      <c:pt idx="10">
                        <c:v>10/18</c:v>
                      </c:pt>
                      <c:pt idx="11">
                        <c:v>11/18</c:v>
                      </c:pt>
                      <c:pt idx="12">
                        <c:v>12/18</c:v>
                      </c:pt>
                      <c:pt idx="13">
                        <c:v>1/19</c:v>
                      </c:pt>
                      <c:pt idx="14">
                        <c:v>2/19</c:v>
                      </c:pt>
                      <c:pt idx="15">
                        <c:v>3/19</c:v>
                      </c:pt>
                      <c:pt idx="16">
                        <c:v>4/19</c:v>
                      </c:pt>
                      <c:pt idx="17">
                        <c:v>5/19</c:v>
                      </c:pt>
                      <c:pt idx="18">
                        <c:v>6/19</c:v>
                      </c:pt>
                      <c:pt idx="20">
                        <c:v>10/19</c:v>
                      </c:pt>
                      <c:pt idx="21">
                        <c:v>11/19</c:v>
                      </c:pt>
                      <c:pt idx="22">
                        <c:v>12/19</c:v>
                      </c:pt>
                      <c:pt idx="23">
                        <c:v>1/20</c:v>
                      </c:pt>
                      <c:pt idx="24">
                        <c:v>2/20</c:v>
                      </c:pt>
                      <c:pt idx="25">
                        <c:v>3/20</c:v>
                      </c:pt>
                      <c:pt idx="26">
                        <c:v>4/20</c:v>
                      </c:pt>
                      <c:pt idx="27">
                        <c:v>5/20</c:v>
                      </c:pt>
                      <c:pt idx="28">
                        <c:v>6/20</c:v>
                      </c:pt>
                      <c:pt idx="30">
                        <c:v>10/20</c:v>
                      </c:pt>
                      <c:pt idx="31">
                        <c:v>11/20</c:v>
                      </c:pt>
                      <c:pt idx="32">
                        <c:v>12/20</c:v>
                      </c:pt>
                      <c:pt idx="33">
                        <c:v>1/21</c:v>
                      </c:pt>
                      <c:pt idx="34">
                        <c:v>2/21</c:v>
                      </c:pt>
                      <c:pt idx="35">
                        <c:v>3/21</c:v>
                      </c:pt>
                      <c:pt idx="36">
                        <c:v>4/21</c:v>
                      </c:pt>
                      <c:pt idx="37">
                        <c:v>5/21</c:v>
                      </c:pt>
                      <c:pt idx="38">
                        <c:v>6/21</c:v>
                      </c:pt>
                      <c:pt idx="40">
                        <c:v>10/21</c:v>
                      </c:pt>
                      <c:pt idx="41">
                        <c:v>11/21</c:v>
                      </c:pt>
                      <c:pt idx="42">
                        <c:v>12/21</c:v>
                      </c:pt>
                      <c:pt idx="43">
                        <c:v>1/22</c:v>
                      </c:pt>
                      <c:pt idx="44">
                        <c:v>2/22</c:v>
                      </c:pt>
                      <c:pt idx="45">
                        <c:v>3/22</c:v>
                      </c:pt>
                      <c:pt idx="46">
                        <c:v>4/22</c:v>
                      </c:pt>
                      <c:pt idx="47">
                        <c:v>5/22</c:v>
                      </c:pt>
                      <c:pt idx="48">
                        <c:v>6/22</c:v>
                      </c:pt>
                      <c:pt idx="50">
                        <c:v>10/22</c:v>
                      </c:pt>
                      <c:pt idx="51">
                        <c:v>11/22</c:v>
                      </c:pt>
                      <c:pt idx="52">
                        <c:v>12/22</c:v>
                      </c:pt>
                      <c:pt idx="53">
                        <c:v>1/23</c:v>
                      </c:pt>
                      <c:pt idx="54">
                        <c:v>2/23</c:v>
                      </c:pt>
                      <c:pt idx="55">
                        <c:v>3/23</c:v>
                      </c:pt>
                      <c:pt idx="56">
                        <c:v>4/23</c:v>
                      </c:pt>
                      <c:pt idx="57">
                        <c:v>5/23</c:v>
                      </c:pt>
                      <c:pt idx="58">
                        <c:v>6/23</c:v>
                      </c:pt>
                      <c:pt idx="60">
                        <c:v>10/23</c:v>
                      </c:pt>
                      <c:pt idx="61">
                        <c:v>11/23</c:v>
                      </c:pt>
                      <c:pt idx="62">
                        <c:v>12/23</c:v>
                      </c:pt>
                      <c:pt idx="63">
                        <c:v>1/24</c:v>
                      </c:pt>
                      <c:pt idx="64">
                        <c:v>2/24</c:v>
                      </c:pt>
                      <c:pt idx="65">
                        <c:v>3/24</c:v>
                      </c:pt>
                      <c:pt idx="66">
                        <c:v>4/24</c:v>
                      </c:pt>
                      <c:pt idx="67">
                        <c:v>5/24</c:v>
                      </c:pt>
                      <c:pt idx="68">
                        <c:v>6/24</c:v>
                      </c:pt>
                      <c:pt idx="70">
                        <c:v>10/24</c:v>
                      </c:pt>
                      <c:pt idx="71">
                        <c:v>11/24</c:v>
                      </c:pt>
                      <c:pt idx="72">
                        <c:v>12/24</c:v>
                      </c:pt>
                      <c:pt idx="73">
                        <c:v>1/25</c:v>
                      </c:pt>
                      <c:pt idx="74">
                        <c:v>2/25</c:v>
                      </c:pt>
                      <c:pt idx="75">
                        <c:v>3/25</c:v>
                      </c:pt>
                      <c:pt idx="76">
                        <c:v>4/25</c:v>
                      </c:pt>
                      <c:pt idx="77">
                        <c:v>5/25</c:v>
                      </c:pt>
                      <c:pt idx="78">
                        <c:v>6/25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'BI TRACKING'!$B$75:$BH$75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9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CA7-446C-8544-9EA0C4B98F4B}"/>
                  </c:ext>
                </c:extLst>
              </c15:ser>
            </c15:filteredLineSeries>
          </c:ext>
        </c:extLst>
      </c:lineChart>
      <c:catAx>
        <c:axId val="23374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4292352"/>
        <c:crosses val="autoZero"/>
        <c:auto val="1"/>
        <c:lblAlgn val="ctr"/>
        <c:lblOffset val="100"/>
        <c:tickMarkSkip val="1"/>
        <c:noMultiLvlLbl val="0"/>
      </c:catAx>
      <c:valAx>
        <c:axId val="23429235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 (HC)</a:t>
                </a:r>
              </a:p>
            </c:rich>
          </c:tx>
          <c:layout>
            <c:manualLayout>
              <c:xMode val="edge"/>
              <c:yMode val="edge"/>
              <c:x val="7.0224767260445419E-3"/>
              <c:y val="0.38961121315952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3749888"/>
        <c:crosses val="autoZero"/>
        <c:crossBetween val="between"/>
        <c:majorUnit val="2000"/>
        <c:minorUnit val="200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1st</a:t>
            </a:r>
            <a:r>
              <a:rPr lang="en-US" baseline="0">
                <a:latin typeface="+mn-lt"/>
              </a:rPr>
              <a:t> Grade F</a:t>
            </a:r>
            <a:r>
              <a:rPr lang="en-US">
                <a:latin typeface="+mn-lt"/>
              </a:rPr>
              <a:t>TEs Forecast Tracking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467909721903068E-2"/>
          <c:y val="7.9941021016825251E-2"/>
          <c:w val="0.93687443195651354"/>
          <c:h val="0.75836345044755793"/>
        </c:manualLayout>
      </c:layout>
      <c:lineChart>
        <c:grouping val="standard"/>
        <c:varyColors val="0"/>
        <c:ser>
          <c:idx val="2"/>
          <c:order val="0"/>
          <c:tx>
            <c:strRef>
              <c:f>'K12 FTEs Grade TRACKING'!$A$18</c:f>
              <c:strCache>
                <c:ptCount val="1"/>
                <c:pt idx="0">
                  <c:v>Feb 2024 FC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'K12 FTEs Grade TRACKING'!$B$16:$CJ$16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TRACKING'!$B$18:$CJ$18</c:f>
              <c:numCache>
                <c:formatCode>#,##0</c:formatCode>
                <c:ptCount val="87"/>
                <c:pt idx="44">
                  <c:v>73644.710000000006</c:v>
                </c:pt>
                <c:pt idx="45">
                  <c:v>74576.600000000006</c:v>
                </c:pt>
                <c:pt idx="46">
                  <c:v>74717.650000000009</c:v>
                </c:pt>
                <c:pt idx="47">
                  <c:v>74762.44</c:v>
                </c:pt>
                <c:pt idx="48">
                  <c:v>74695.459999999992</c:v>
                </c:pt>
                <c:pt idx="49">
                  <c:v>74855.299999999988</c:v>
                </c:pt>
                <c:pt idx="50">
                  <c:v>74913.729999999967</c:v>
                </c:pt>
                <c:pt idx="51">
                  <c:v>75035.149999999965</c:v>
                </c:pt>
                <c:pt idx="52">
                  <c:v>75164.90999999996</c:v>
                </c:pt>
                <c:pt idx="53">
                  <c:v>75082.079999999987</c:v>
                </c:pt>
                <c:pt idx="55">
                  <c:v>79235.030000000028</c:v>
                </c:pt>
                <c:pt idx="56">
                  <c:v>80137.860000000044</c:v>
                </c:pt>
                <c:pt idx="57">
                  <c:v>80288.800000000076</c:v>
                </c:pt>
                <c:pt idx="58">
                  <c:v>80368.370000000068</c:v>
                </c:pt>
                <c:pt idx="59">
                  <c:v>80333.070000000065</c:v>
                </c:pt>
                <c:pt idx="60">
                  <c:v>80558.150000000038</c:v>
                </c:pt>
                <c:pt idx="61">
                  <c:v>80658.540000000023</c:v>
                </c:pt>
                <c:pt idx="62">
                  <c:v>80652.800000000032</c:v>
                </c:pt>
                <c:pt idx="63">
                  <c:v>80667.060000000056</c:v>
                </c:pt>
                <c:pt idx="64">
                  <c:v>80536.130000000019</c:v>
                </c:pt>
                <c:pt idx="66">
                  <c:v>76363.709999999992</c:v>
                </c:pt>
                <c:pt idx="67">
                  <c:v>77109.3</c:v>
                </c:pt>
                <c:pt idx="68">
                  <c:v>77275.530679552481</c:v>
                </c:pt>
                <c:pt idx="69">
                  <c:v>77317.530679552481</c:v>
                </c:pt>
                <c:pt idx="70">
                  <c:v>77252.957371765631</c:v>
                </c:pt>
                <c:pt idx="71">
                  <c:v>77468.649736877574</c:v>
                </c:pt>
                <c:pt idx="72">
                  <c:v>77565.681254491414</c:v>
                </c:pt>
                <c:pt idx="73">
                  <c:v>77559.568047761306</c:v>
                </c:pt>
                <c:pt idx="74">
                  <c:v>77573.491219358926</c:v>
                </c:pt>
                <c:pt idx="75">
                  <c:v>77448.039965426753</c:v>
                </c:pt>
                <c:pt idx="77">
                  <c:v>73789.445507024415</c:v>
                </c:pt>
                <c:pt idx="78">
                  <c:v>74505.755958460912</c:v>
                </c:pt>
                <c:pt idx="79">
                  <c:v>74673.373427400744</c:v>
                </c:pt>
                <c:pt idx="80">
                  <c:v>74713.952597763826</c:v>
                </c:pt>
                <c:pt idx="81">
                  <c:v>74651.301862963068</c:v>
                </c:pt>
                <c:pt idx="82">
                  <c:v>74859.843008701835</c:v>
                </c:pt>
                <c:pt idx="83">
                  <c:v>74953.533821258665</c:v>
                </c:pt>
                <c:pt idx="84">
                  <c:v>74947.714718337578</c:v>
                </c:pt>
                <c:pt idx="85">
                  <c:v>74961.137779623954</c:v>
                </c:pt>
                <c:pt idx="86">
                  <c:v>74839.84315247499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3-4E51-933C-6F62EC23ACD0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'K12 FTEs Grade TRACKING'!$B$16:$CJ$16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TRACKING'!$B$19:$CJ$19</c:f>
              <c:numCache>
                <c:formatCode>#,##0</c:formatCode>
                <c:ptCount val="87"/>
                <c:pt idx="0">
                  <c:v>82559.260000000024</c:v>
                </c:pt>
                <c:pt idx="1">
                  <c:v>83077.290000000037</c:v>
                </c:pt>
                <c:pt idx="2">
                  <c:v>83058.130000000019</c:v>
                </c:pt>
                <c:pt idx="3">
                  <c:v>83044.100000000006</c:v>
                </c:pt>
                <c:pt idx="4">
                  <c:v>82932.950000000012</c:v>
                </c:pt>
                <c:pt idx="5">
                  <c:v>83145.810000000027</c:v>
                </c:pt>
                <c:pt idx="6">
                  <c:v>83135.940000000017</c:v>
                </c:pt>
                <c:pt idx="7">
                  <c:v>83130.87000000001</c:v>
                </c:pt>
                <c:pt idx="8">
                  <c:v>83125.449999999983</c:v>
                </c:pt>
                <c:pt idx="9">
                  <c:v>83023.44</c:v>
                </c:pt>
                <c:pt idx="11">
                  <c:v>81997.149999999965</c:v>
                </c:pt>
                <c:pt idx="12">
                  <c:v>82497.759999999951</c:v>
                </c:pt>
                <c:pt idx="13">
                  <c:v>82564.089999999967</c:v>
                </c:pt>
                <c:pt idx="14">
                  <c:v>82577.789999999979</c:v>
                </c:pt>
                <c:pt idx="15">
                  <c:v>82460.299999999988</c:v>
                </c:pt>
                <c:pt idx="16">
                  <c:v>82656.109999999971</c:v>
                </c:pt>
                <c:pt idx="17">
                  <c:v>82693.089999999967</c:v>
                </c:pt>
                <c:pt idx="18">
                  <c:v>82674.059999999939</c:v>
                </c:pt>
                <c:pt idx="19">
                  <c:v>82724.969999999987</c:v>
                </c:pt>
                <c:pt idx="20">
                  <c:v>82546.570000000007</c:v>
                </c:pt>
                <c:pt idx="22">
                  <c:v>83006.420000000027</c:v>
                </c:pt>
                <c:pt idx="23">
                  <c:v>83512.749999999985</c:v>
                </c:pt>
                <c:pt idx="24">
                  <c:v>83600.34</c:v>
                </c:pt>
                <c:pt idx="25">
                  <c:v>83642.63999999997</c:v>
                </c:pt>
                <c:pt idx="26">
                  <c:v>83589.249999999971</c:v>
                </c:pt>
                <c:pt idx="27">
                  <c:v>83745.989999999976</c:v>
                </c:pt>
                <c:pt idx="28">
                  <c:v>83776.739999999962</c:v>
                </c:pt>
                <c:pt idx="29">
                  <c:v>83738.829999999987</c:v>
                </c:pt>
                <c:pt idx="30">
                  <c:v>83793.289999999935</c:v>
                </c:pt>
                <c:pt idx="31">
                  <c:v>83617.45</c:v>
                </c:pt>
                <c:pt idx="33">
                  <c:v>78833.040000000023</c:v>
                </c:pt>
                <c:pt idx="34">
                  <c:v>78326.274999999994</c:v>
                </c:pt>
                <c:pt idx="35">
                  <c:v>78008.505000000019</c:v>
                </c:pt>
                <c:pt idx="36">
                  <c:v>77838.97500000002</c:v>
                </c:pt>
                <c:pt idx="37">
                  <c:v>77609.070000000022</c:v>
                </c:pt>
                <c:pt idx="38">
                  <c:v>77716.010000000009</c:v>
                </c:pt>
                <c:pt idx="39">
                  <c:v>77860.790000000023</c:v>
                </c:pt>
                <c:pt idx="40">
                  <c:v>77950.699999999968</c:v>
                </c:pt>
                <c:pt idx="41">
                  <c:v>78059.570000000036</c:v>
                </c:pt>
                <c:pt idx="42">
                  <c:v>77918.690000000017</c:v>
                </c:pt>
                <c:pt idx="44">
                  <c:v>73644.710000000006</c:v>
                </c:pt>
                <c:pt idx="45">
                  <c:v>74576.600000000006</c:v>
                </c:pt>
                <c:pt idx="46">
                  <c:v>74717.650000000009</c:v>
                </c:pt>
                <c:pt idx="47">
                  <c:v>74762.44</c:v>
                </c:pt>
                <c:pt idx="48">
                  <c:v>74695.459999999992</c:v>
                </c:pt>
                <c:pt idx="49">
                  <c:v>74855.299999999988</c:v>
                </c:pt>
                <c:pt idx="50">
                  <c:v>74913.729999999967</c:v>
                </c:pt>
                <c:pt idx="51">
                  <c:v>75035.149999999965</c:v>
                </c:pt>
                <c:pt idx="52">
                  <c:v>75164.90999999996</c:v>
                </c:pt>
                <c:pt idx="53">
                  <c:v>75082.079999999987</c:v>
                </c:pt>
                <c:pt idx="55">
                  <c:v>79238.150000000023</c:v>
                </c:pt>
                <c:pt idx="56">
                  <c:v>80138.33000000006</c:v>
                </c:pt>
                <c:pt idx="57">
                  <c:v>80289.030000000072</c:v>
                </c:pt>
                <c:pt idx="58">
                  <c:v>80366.100000000049</c:v>
                </c:pt>
                <c:pt idx="59">
                  <c:v>80329.83000000006</c:v>
                </c:pt>
                <c:pt idx="60">
                  <c:v>80560.130000000034</c:v>
                </c:pt>
                <c:pt idx="61">
                  <c:v>80658.510000000024</c:v>
                </c:pt>
                <c:pt idx="62">
                  <c:v>80651.340000000026</c:v>
                </c:pt>
                <c:pt idx="63">
                  <c:v>80667.850000000049</c:v>
                </c:pt>
                <c:pt idx="64">
                  <c:v>80535.800000000017</c:v>
                </c:pt>
                <c:pt idx="66">
                  <c:v>76358.709999999992</c:v>
                </c:pt>
                <c:pt idx="67">
                  <c:v>77110.140000000014</c:v>
                </c:pt>
                <c:pt idx="68">
                  <c:v>77289.169999999984</c:v>
                </c:pt>
                <c:pt idx="69">
                  <c:v>77323.78</c:v>
                </c:pt>
                <c:pt idx="70">
                  <c:v>77241.719999999987</c:v>
                </c:pt>
                <c:pt idx="71">
                  <c:v>77522.810000000012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3-4E51-933C-6F62EC23A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2nd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816753248638486E-2"/>
          <c:y val="0.16165886852406514"/>
          <c:w val="0.94222587502400734"/>
          <c:h val="0.68449008835104552"/>
        </c:manualLayout>
      </c:layout>
      <c:lineChart>
        <c:grouping val="standard"/>
        <c:varyColors val="0"/>
        <c:ser>
          <c:idx val="1"/>
          <c:order val="0"/>
          <c:tx>
            <c:strRef>
              <c:f>'K12 FTEs Grade TRACKING'!$A$23</c:f>
              <c:strCache>
                <c:ptCount val="1"/>
                <c:pt idx="0">
                  <c:v>Grade 2 Only</c:v>
                </c:pt>
              </c:strCache>
            </c:strRef>
          </c:tx>
          <c:cat>
            <c:strRef>
              <c:f>'K12 FTEs Grade TRACKING'!$B$23:$CJ$23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TRACKING'!$B$25:$CJ$25</c:f>
              <c:numCache>
                <c:formatCode>#,##0</c:formatCode>
                <c:ptCount val="87"/>
                <c:pt idx="44">
                  <c:v>77695.589999999982</c:v>
                </c:pt>
                <c:pt idx="45">
                  <c:v>78657.599999999991</c:v>
                </c:pt>
                <c:pt idx="46">
                  <c:v>78724.58</c:v>
                </c:pt>
                <c:pt idx="47">
                  <c:v>78731.649999999994</c:v>
                </c:pt>
                <c:pt idx="48">
                  <c:v>78655.76999999999</c:v>
                </c:pt>
                <c:pt idx="49">
                  <c:v>78791.779999999984</c:v>
                </c:pt>
                <c:pt idx="50">
                  <c:v>78857.56</c:v>
                </c:pt>
                <c:pt idx="51">
                  <c:v>78916.409999999989</c:v>
                </c:pt>
                <c:pt idx="52">
                  <c:v>79008.919999999969</c:v>
                </c:pt>
                <c:pt idx="53">
                  <c:v>78881.099999999962</c:v>
                </c:pt>
                <c:pt idx="55">
                  <c:v>75727.900000000023</c:v>
                </c:pt>
                <c:pt idx="56">
                  <c:v>76418.38</c:v>
                </c:pt>
                <c:pt idx="57">
                  <c:v>76553.370000000039</c:v>
                </c:pt>
                <c:pt idx="58">
                  <c:v>76674.360000000015</c:v>
                </c:pt>
                <c:pt idx="59">
                  <c:v>76658.850000000035</c:v>
                </c:pt>
                <c:pt idx="60">
                  <c:v>76845.100000000035</c:v>
                </c:pt>
                <c:pt idx="61">
                  <c:v>76950.97000000003</c:v>
                </c:pt>
                <c:pt idx="62">
                  <c:v>76997.940000000046</c:v>
                </c:pt>
                <c:pt idx="63">
                  <c:v>77008.300000000061</c:v>
                </c:pt>
                <c:pt idx="64">
                  <c:v>76903.320000000022</c:v>
                </c:pt>
                <c:pt idx="66">
                  <c:v>80463.540000000023</c:v>
                </c:pt>
                <c:pt idx="67">
                  <c:v>81191</c:v>
                </c:pt>
                <c:pt idx="68">
                  <c:v>81326.475034117349</c:v>
                </c:pt>
                <c:pt idx="69">
                  <c:v>81354.014654903716</c:v>
                </c:pt>
                <c:pt idx="70">
                  <c:v>81354.014654903716</c:v>
                </c:pt>
                <c:pt idx="71">
                  <c:v>81551.733698240219</c:v>
                </c:pt>
                <c:pt idx="72">
                  <c:v>81664.064631572575</c:v>
                </c:pt>
                <c:pt idx="73">
                  <c:v>81713.978114765749</c:v>
                </c:pt>
                <c:pt idx="74">
                  <c:v>81725.052259337375</c:v>
                </c:pt>
                <c:pt idx="75">
                  <c:v>81613.650141272461</c:v>
                </c:pt>
                <c:pt idx="77">
                  <c:v>77465.662663040857</c:v>
                </c:pt>
                <c:pt idx="78">
                  <c:v>78152.822302572895</c:v>
                </c:pt>
                <c:pt idx="79">
                  <c:v>78275.528928874468</c:v>
                </c:pt>
                <c:pt idx="80">
                  <c:v>78303.368636440951</c:v>
                </c:pt>
                <c:pt idx="81">
                  <c:v>78303.368636440951</c:v>
                </c:pt>
                <c:pt idx="82">
                  <c:v>78494.405400862059</c:v>
                </c:pt>
                <c:pt idx="83">
                  <c:v>78602.247192312701</c:v>
                </c:pt>
                <c:pt idx="84">
                  <c:v>78651.080124525484</c:v>
                </c:pt>
                <c:pt idx="85">
                  <c:v>78662.683561071826</c:v>
                </c:pt>
                <c:pt idx="86">
                  <c:v>78555.549561758991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91-4F01-9047-48F516DDF4F1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'K12 FTEs Grade TRACKING'!$B$23:$CJ$23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TRACKING'!$B$26:$CJ$26</c:f>
              <c:numCache>
                <c:formatCode>#,##0</c:formatCode>
                <c:ptCount val="87"/>
                <c:pt idx="0">
                  <c:v>82831.959999999992</c:v>
                </c:pt>
                <c:pt idx="1">
                  <c:v>83281.25</c:v>
                </c:pt>
                <c:pt idx="2">
                  <c:v>83308.710000000021</c:v>
                </c:pt>
                <c:pt idx="3">
                  <c:v>83349.540000000023</c:v>
                </c:pt>
                <c:pt idx="4">
                  <c:v>83176.040000000023</c:v>
                </c:pt>
                <c:pt idx="5">
                  <c:v>83401.050000000017</c:v>
                </c:pt>
                <c:pt idx="6">
                  <c:v>83421.440000000002</c:v>
                </c:pt>
                <c:pt idx="7">
                  <c:v>83416.62</c:v>
                </c:pt>
                <c:pt idx="8">
                  <c:v>83437.64999999998</c:v>
                </c:pt>
                <c:pt idx="9">
                  <c:v>83328.509999999966</c:v>
                </c:pt>
                <c:pt idx="11">
                  <c:v>83099.409999999989</c:v>
                </c:pt>
                <c:pt idx="12">
                  <c:v>83548.27</c:v>
                </c:pt>
                <c:pt idx="13">
                  <c:v>83651.090000000011</c:v>
                </c:pt>
                <c:pt idx="14">
                  <c:v>83650.400000000009</c:v>
                </c:pt>
                <c:pt idx="15">
                  <c:v>83521.919999999998</c:v>
                </c:pt>
                <c:pt idx="16">
                  <c:v>83751.03</c:v>
                </c:pt>
                <c:pt idx="17">
                  <c:v>83752.190000000017</c:v>
                </c:pt>
                <c:pt idx="18">
                  <c:v>83787.710000000021</c:v>
                </c:pt>
                <c:pt idx="19">
                  <c:v>83835.210000000006</c:v>
                </c:pt>
                <c:pt idx="20">
                  <c:v>83720.620000000024</c:v>
                </c:pt>
                <c:pt idx="22">
                  <c:v>82681.069999999949</c:v>
                </c:pt>
                <c:pt idx="23">
                  <c:v>83214.179999999949</c:v>
                </c:pt>
                <c:pt idx="24">
                  <c:v>83266.259999999966</c:v>
                </c:pt>
                <c:pt idx="25">
                  <c:v>83302.499999999956</c:v>
                </c:pt>
                <c:pt idx="26">
                  <c:v>83225.749999999985</c:v>
                </c:pt>
                <c:pt idx="27">
                  <c:v>83373.169999999984</c:v>
                </c:pt>
                <c:pt idx="28">
                  <c:v>83350.51999999999</c:v>
                </c:pt>
                <c:pt idx="29">
                  <c:v>83415.999999999985</c:v>
                </c:pt>
                <c:pt idx="30">
                  <c:v>83469.119999999966</c:v>
                </c:pt>
                <c:pt idx="31">
                  <c:v>83357.229999999981</c:v>
                </c:pt>
                <c:pt idx="33">
                  <c:v>79921.749999999956</c:v>
                </c:pt>
                <c:pt idx="34">
                  <c:v>79447.659999999974</c:v>
                </c:pt>
                <c:pt idx="35">
                  <c:v>79177.519999999946</c:v>
                </c:pt>
                <c:pt idx="36">
                  <c:v>78954.839999999967</c:v>
                </c:pt>
                <c:pt idx="37">
                  <c:v>78790.799999999974</c:v>
                </c:pt>
                <c:pt idx="38">
                  <c:v>78887.889999999985</c:v>
                </c:pt>
                <c:pt idx="39">
                  <c:v>78986.850000000006</c:v>
                </c:pt>
                <c:pt idx="40">
                  <c:v>79028.25999999998</c:v>
                </c:pt>
                <c:pt idx="41">
                  <c:v>79194.75</c:v>
                </c:pt>
                <c:pt idx="42">
                  <c:v>79077.999999999985</c:v>
                </c:pt>
                <c:pt idx="44">
                  <c:v>77695.589999999982</c:v>
                </c:pt>
                <c:pt idx="45">
                  <c:v>78657.599999999991</c:v>
                </c:pt>
                <c:pt idx="46">
                  <c:v>78724.58</c:v>
                </c:pt>
                <c:pt idx="47">
                  <c:v>78731.649999999994</c:v>
                </c:pt>
                <c:pt idx="48">
                  <c:v>78655.76999999999</c:v>
                </c:pt>
                <c:pt idx="49">
                  <c:v>78791.779999999984</c:v>
                </c:pt>
                <c:pt idx="50">
                  <c:v>78857.56</c:v>
                </c:pt>
                <c:pt idx="51">
                  <c:v>78916.409999999989</c:v>
                </c:pt>
                <c:pt idx="52">
                  <c:v>79008.919999999969</c:v>
                </c:pt>
                <c:pt idx="53">
                  <c:v>78881.099999999962</c:v>
                </c:pt>
                <c:pt idx="55">
                  <c:v>75735.48000000001</c:v>
                </c:pt>
                <c:pt idx="56">
                  <c:v>76420.36</c:v>
                </c:pt>
                <c:pt idx="57">
                  <c:v>76554.030000000028</c:v>
                </c:pt>
                <c:pt idx="58">
                  <c:v>76673.030000000013</c:v>
                </c:pt>
                <c:pt idx="59">
                  <c:v>76660.430000000022</c:v>
                </c:pt>
                <c:pt idx="60">
                  <c:v>76848.940000000046</c:v>
                </c:pt>
                <c:pt idx="61">
                  <c:v>76949.460000000036</c:v>
                </c:pt>
                <c:pt idx="62">
                  <c:v>76998.920000000056</c:v>
                </c:pt>
                <c:pt idx="63">
                  <c:v>77009.300000000061</c:v>
                </c:pt>
                <c:pt idx="64">
                  <c:v>76904.280000000028</c:v>
                </c:pt>
                <c:pt idx="66">
                  <c:v>80456.940000000017</c:v>
                </c:pt>
                <c:pt idx="67">
                  <c:v>81188.590000000055</c:v>
                </c:pt>
                <c:pt idx="68">
                  <c:v>81325.830000000031</c:v>
                </c:pt>
                <c:pt idx="69">
                  <c:v>81345.690000000017</c:v>
                </c:pt>
                <c:pt idx="70">
                  <c:v>81353.920000000027</c:v>
                </c:pt>
                <c:pt idx="71">
                  <c:v>81609.310000000012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8-4CDD-91FC-6C210654E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3rd Grade </a:t>
            </a:r>
            <a:r>
              <a:rPr lang="en-US" baseline="0">
                <a:latin typeface="+mn-lt"/>
              </a:rPr>
              <a:t> </a:t>
            </a:r>
            <a:r>
              <a:rPr lang="en-US">
                <a:latin typeface="+mn-lt"/>
              </a:rPr>
              <a:t>FTEs Forecast Tracking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161407436007412E-2"/>
          <c:y val="0.1695901811628743"/>
          <c:w val="0.94122129250441988"/>
          <c:h val="0.65723211070979426"/>
        </c:manualLayout>
      </c:layout>
      <c:lineChart>
        <c:grouping val="standard"/>
        <c:varyColors val="0"/>
        <c:ser>
          <c:idx val="1"/>
          <c:order val="0"/>
          <c:tx>
            <c:strRef>
              <c:f>'K12 FTEs Grade TRACKING'!$A$32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'K12 FTEs Grade TRACKING'!$B$30:$CJ$30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TRACKING'!$B$32:$CJ$32</c:f>
              <c:numCache>
                <c:formatCode>#,##0</c:formatCode>
                <c:ptCount val="87"/>
                <c:pt idx="44">
                  <c:v>78600.770000000033</c:v>
                </c:pt>
                <c:pt idx="45">
                  <c:v>79499.369999999966</c:v>
                </c:pt>
                <c:pt idx="46">
                  <c:v>79539.709999999948</c:v>
                </c:pt>
                <c:pt idx="47">
                  <c:v>79567.269999999975</c:v>
                </c:pt>
                <c:pt idx="48">
                  <c:v>79465.339999999982</c:v>
                </c:pt>
                <c:pt idx="49">
                  <c:v>79654.76999999999</c:v>
                </c:pt>
                <c:pt idx="50">
                  <c:v>79720.519999999975</c:v>
                </c:pt>
                <c:pt idx="51">
                  <c:v>79703.529999999941</c:v>
                </c:pt>
                <c:pt idx="52">
                  <c:v>79835.579999999973</c:v>
                </c:pt>
                <c:pt idx="53">
                  <c:v>79692.73</c:v>
                </c:pt>
                <c:pt idx="55">
                  <c:v>78940.939999999973</c:v>
                </c:pt>
                <c:pt idx="56">
                  <c:v>79658.099999999977</c:v>
                </c:pt>
                <c:pt idx="57">
                  <c:v>79779.960000000036</c:v>
                </c:pt>
                <c:pt idx="58">
                  <c:v>79881.870000000024</c:v>
                </c:pt>
                <c:pt idx="59">
                  <c:v>79852.780000000028</c:v>
                </c:pt>
                <c:pt idx="60">
                  <c:v>80021.670000000042</c:v>
                </c:pt>
                <c:pt idx="61">
                  <c:v>80125.3</c:v>
                </c:pt>
                <c:pt idx="62">
                  <c:v>80138.81</c:v>
                </c:pt>
                <c:pt idx="63">
                  <c:v>80159.999999999971</c:v>
                </c:pt>
                <c:pt idx="64">
                  <c:v>80082.349999999977</c:v>
                </c:pt>
                <c:pt idx="66">
                  <c:v>76933.979999999981</c:v>
                </c:pt>
                <c:pt idx="67">
                  <c:v>77703</c:v>
                </c:pt>
                <c:pt idx="68">
                  <c:v>77792.646053265329</c:v>
                </c:pt>
                <c:pt idx="69">
                  <c:v>77886.503149969081</c:v>
                </c:pt>
                <c:pt idx="70">
                  <c:v>77820.074601617205</c:v>
                </c:pt>
                <c:pt idx="71">
                  <c:v>77984.326536114109</c:v>
                </c:pt>
                <c:pt idx="72">
                  <c:v>78085.881642321416</c:v>
                </c:pt>
                <c:pt idx="73">
                  <c:v>78099.058851773603</c:v>
                </c:pt>
                <c:pt idx="74">
                  <c:v>78119.965787595705</c:v>
                </c:pt>
                <c:pt idx="75">
                  <c:v>78045.184161000245</c:v>
                </c:pt>
                <c:pt idx="77">
                  <c:v>81616.087333757954</c:v>
                </c:pt>
                <c:pt idx="78">
                  <c:v>82418.094319891126</c:v>
                </c:pt>
                <c:pt idx="79">
                  <c:v>82515.544826849145</c:v>
                </c:pt>
                <c:pt idx="80">
                  <c:v>82615.97831625196</c:v>
                </c:pt>
                <c:pt idx="81">
                  <c:v>82545.063630786419</c:v>
                </c:pt>
                <c:pt idx="82">
                  <c:v>82719.000789907877</c:v>
                </c:pt>
                <c:pt idx="83">
                  <c:v>82827.19995812932</c:v>
                </c:pt>
                <c:pt idx="84">
                  <c:v>82841.186681241015</c:v>
                </c:pt>
                <c:pt idx="85">
                  <c:v>82863.580610629593</c:v>
                </c:pt>
                <c:pt idx="86">
                  <c:v>82785.015417704868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17-46FA-AF95-B82A507A3286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'K12 FTEs Grade TRACKING'!$B$30:$CJ$30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TRACKING'!$B$33:$CJ$33</c:f>
              <c:numCache>
                <c:formatCode>#,##0</c:formatCode>
                <c:ptCount val="87"/>
                <c:pt idx="0">
                  <c:v>85310.040000000037</c:v>
                </c:pt>
                <c:pt idx="1">
                  <c:v>85803.55</c:v>
                </c:pt>
                <c:pt idx="2">
                  <c:v>85861.59</c:v>
                </c:pt>
                <c:pt idx="3">
                  <c:v>85861.469999999987</c:v>
                </c:pt>
                <c:pt idx="4">
                  <c:v>85748.25</c:v>
                </c:pt>
                <c:pt idx="5">
                  <c:v>85997.820000000022</c:v>
                </c:pt>
                <c:pt idx="6">
                  <c:v>85979.3</c:v>
                </c:pt>
                <c:pt idx="7">
                  <c:v>85932.04</c:v>
                </c:pt>
                <c:pt idx="8">
                  <c:v>85978.300000000017</c:v>
                </c:pt>
                <c:pt idx="9">
                  <c:v>85827.059999999969</c:v>
                </c:pt>
                <c:pt idx="11">
                  <c:v>83303.419999999984</c:v>
                </c:pt>
                <c:pt idx="12">
                  <c:v>83767.939999999988</c:v>
                </c:pt>
                <c:pt idx="13">
                  <c:v>83843.709999999992</c:v>
                </c:pt>
                <c:pt idx="14">
                  <c:v>83871.260000000024</c:v>
                </c:pt>
                <c:pt idx="15">
                  <c:v>83749.330000000045</c:v>
                </c:pt>
                <c:pt idx="16">
                  <c:v>83906.760000000038</c:v>
                </c:pt>
                <c:pt idx="17">
                  <c:v>83939.01</c:v>
                </c:pt>
                <c:pt idx="18">
                  <c:v>83935.289999999979</c:v>
                </c:pt>
                <c:pt idx="19">
                  <c:v>83983.96</c:v>
                </c:pt>
                <c:pt idx="20">
                  <c:v>83865.699999999983</c:v>
                </c:pt>
                <c:pt idx="22">
                  <c:v>83866.119999999981</c:v>
                </c:pt>
                <c:pt idx="23">
                  <c:v>84402.297999999995</c:v>
                </c:pt>
                <c:pt idx="24">
                  <c:v>84514.499999999942</c:v>
                </c:pt>
                <c:pt idx="25">
                  <c:v>84486.487999999939</c:v>
                </c:pt>
                <c:pt idx="26">
                  <c:v>84396.047999999981</c:v>
                </c:pt>
                <c:pt idx="27">
                  <c:v>84559.189999999959</c:v>
                </c:pt>
                <c:pt idx="28">
                  <c:v>84593.559999999954</c:v>
                </c:pt>
                <c:pt idx="29">
                  <c:v>84562.950000000055</c:v>
                </c:pt>
                <c:pt idx="30">
                  <c:v>84624.780000000028</c:v>
                </c:pt>
                <c:pt idx="31">
                  <c:v>84514.83</c:v>
                </c:pt>
                <c:pt idx="33">
                  <c:v>79868.40399999998</c:v>
                </c:pt>
                <c:pt idx="34">
                  <c:v>79457.389999999985</c:v>
                </c:pt>
                <c:pt idx="35">
                  <c:v>79178.639999999985</c:v>
                </c:pt>
                <c:pt idx="36">
                  <c:v>79033.029999999984</c:v>
                </c:pt>
                <c:pt idx="37">
                  <c:v>78924.279999999984</c:v>
                </c:pt>
                <c:pt idx="38">
                  <c:v>78905.259999999995</c:v>
                </c:pt>
                <c:pt idx="39">
                  <c:v>79020.410000000033</c:v>
                </c:pt>
                <c:pt idx="40">
                  <c:v>79009.649999999994</c:v>
                </c:pt>
                <c:pt idx="41">
                  <c:v>79071.899999999994</c:v>
                </c:pt>
                <c:pt idx="42">
                  <c:v>78969.86</c:v>
                </c:pt>
                <c:pt idx="44">
                  <c:v>78600.770000000033</c:v>
                </c:pt>
                <c:pt idx="45">
                  <c:v>79499.369999999966</c:v>
                </c:pt>
                <c:pt idx="46">
                  <c:v>79539.709999999948</c:v>
                </c:pt>
                <c:pt idx="47">
                  <c:v>79567.269999999975</c:v>
                </c:pt>
                <c:pt idx="48">
                  <c:v>79465.339999999982</c:v>
                </c:pt>
                <c:pt idx="49">
                  <c:v>79654.76999999999</c:v>
                </c:pt>
                <c:pt idx="50">
                  <c:v>79720.519999999975</c:v>
                </c:pt>
                <c:pt idx="51">
                  <c:v>79703.529999999941</c:v>
                </c:pt>
                <c:pt idx="52">
                  <c:v>79835.579999999973</c:v>
                </c:pt>
                <c:pt idx="53">
                  <c:v>79692.73</c:v>
                </c:pt>
                <c:pt idx="55">
                  <c:v>78944.899999999965</c:v>
                </c:pt>
                <c:pt idx="56">
                  <c:v>79660.839999999967</c:v>
                </c:pt>
                <c:pt idx="57">
                  <c:v>79780.390000000014</c:v>
                </c:pt>
                <c:pt idx="58">
                  <c:v>79883.300000000017</c:v>
                </c:pt>
                <c:pt idx="59">
                  <c:v>79853.190000000017</c:v>
                </c:pt>
                <c:pt idx="60">
                  <c:v>80024.080000000031</c:v>
                </c:pt>
                <c:pt idx="61">
                  <c:v>80129.250000000015</c:v>
                </c:pt>
                <c:pt idx="62">
                  <c:v>80140.759999999995</c:v>
                </c:pt>
                <c:pt idx="63">
                  <c:v>80159.969999999958</c:v>
                </c:pt>
                <c:pt idx="64">
                  <c:v>80081.299999999974</c:v>
                </c:pt>
                <c:pt idx="66">
                  <c:v>76928.139999999985</c:v>
                </c:pt>
                <c:pt idx="67">
                  <c:v>77701.659999999989</c:v>
                </c:pt>
                <c:pt idx="68">
                  <c:v>77794.62000000001</c:v>
                </c:pt>
                <c:pt idx="69">
                  <c:v>77881.37</c:v>
                </c:pt>
                <c:pt idx="70">
                  <c:v>77819.259999999995</c:v>
                </c:pt>
                <c:pt idx="71">
                  <c:v>78020.64999999998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0-4523-9C95-DC702620E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4th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85760518920902E-2"/>
          <c:y val="0.1695901811628743"/>
          <c:w val="0.93152507924862893"/>
          <c:h val="0.64167511623217544"/>
        </c:manualLayout>
      </c:layout>
      <c:lineChart>
        <c:grouping val="standard"/>
        <c:varyColors val="0"/>
        <c:ser>
          <c:idx val="1"/>
          <c:order val="0"/>
          <c:tx>
            <c:strRef>
              <c:f>'K12 FTEs Grade TRACKING'!$A$39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'K12 FTEs Grade TRACKING'!$B$37:$CJ$37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TRACKING'!$B$39:$CJ$39</c:f>
              <c:numCache>
                <c:formatCode>#,##0</c:formatCode>
                <c:ptCount val="87"/>
                <c:pt idx="44">
                  <c:v>78232.209999999977</c:v>
                </c:pt>
                <c:pt idx="45">
                  <c:v>79228.739999999976</c:v>
                </c:pt>
                <c:pt idx="46">
                  <c:v>79310.869999999966</c:v>
                </c:pt>
                <c:pt idx="47">
                  <c:v>79280.86</c:v>
                </c:pt>
                <c:pt idx="48">
                  <c:v>79211.219999999987</c:v>
                </c:pt>
                <c:pt idx="49">
                  <c:v>79309.829999999973</c:v>
                </c:pt>
                <c:pt idx="50">
                  <c:v>79332.499999999971</c:v>
                </c:pt>
                <c:pt idx="51">
                  <c:v>79415.439999999973</c:v>
                </c:pt>
                <c:pt idx="52">
                  <c:v>79497.599999999962</c:v>
                </c:pt>
                <c:pt idx="53">
                  <c:v>79350.449999999968</c:v>
                </c:pt>
                <c:pt idx="55">
                  <c:v>79702.759999999951</c:v>
                </c:pt>
                <c:pt idx="56">
                  <c:v>80449.710000000006</c:v>
                </c:pt>
                <c:pt idx="57">
                  <c:v>80558.549999999974</c:v>
                </c:pt>
                <c:pt idx="58">
                  <c:v>80620.089999999967</c:v>
                </c:pt>
                <c:pt idx="59">
                  <c:v>80614.979999999981</c:v>
                </c:pt>
                <c:pt idx="60">
                  <c:v>80854.510000000009</c:v>
                </c:pt>
                <c:pt idx="61">
                  <c:v>80917.98</c:v>
                </c:pt>
                <c:pt idx="62">
                  <c:v>80920.87999999999</c:v>
                </c:pt>
                <c:pt idx="63">
                  <c:v>80930.049999999988</c:v>
                </c:pt>
                <c:pt idx="64">
                  <c:v>80842.199999999953</c:v>
                </c:pt>
                <c:pt idx="66">
                  <c:v>79958.409999999974</c:v>
                </c:pt>
                <c:pt idx="67">
                  <c:v>80605</c:v>
                </c:pt>
                <c:pt idx="68">
                  <c:v>80728.728435597513</c:v>
                </c:pt>
                <c:pt idx="69">
                  <c:v>80760.540844222924</c:v>
                </c:pt>
                <c:pt idx="70">
                  <c:v>80677.728435597513</c:v>
                </c:pt>
                <c:pt idx="71">
                  <c:v>80918.506832747138</c:v>
                </c:pt>
                <c:pt idx="72">
                  <c:v>80981.874578364121</c:v>
                </c:pt>
                <c:pt idx="73">
                  <c:v>80985.150952416108</c:v>
                </c:pt>
                <c:pt idx="74">
                  <c:v>80994.333090468121</c:v>
                </c:pt>
                <c:pt idx="75">
                  <c:v>80907.670680010269</c:v>
                </c:pt>
                <c:pt idx="77">
                  <c:v>77911.930557926375</c:v>
                </c:pt>
                <c:pt idx="78">
                  <c:v>78548.835355571602</c:v>
                </c:pt>
                <c:pt idx="79">
                  <c:v>78665.456087405153</c:v>
                </c:pt>
                <c:pt idx="80">
                  <c:v>78696.202522491672</c:v>
                </c:pt>
                <c:pt idx="81">
                  <c:v>78615.717977194203</c:v>
                </c:pt>
                <c:pt idx="82">
                  <c:v>78851.933015198461</c:v>
                </c:pt>
                <c:pt idx="83">
                  <c:v>78913.454015560084</c:v>
                </c:pt>
                <c:pt idx="84">
                  <c:v>78917.20700472554</c:v>
                </c:pt>
                <c:pt idx="85">
                  <c:v>78926.161949713831</c:v>
                </c:pt>
                <c:pt idx="86">
                  <c:v>78843.595709627989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D1-4E9D-9BCF-AAC3EBCD17B5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'K12 FTEs Grade TRACKING'!$B$37:$CJ$37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TRACKING'!$B$40:$CJ$40</c:f>
              <c:numCache>
                <c:formatCode>#,##0</c:formatCode>
                <c:ptCount val="87"/>
                <c:pt idx="0">
                  <c:v>87183.75</c:v>
                </c:pt>
                <c:pt idx="1">
                  <c:v>87691.13</c:v>
                </c:pt>
                <c:pt idx="2">
                  <c:v>87749.909999999974</c:v>
                </c:pt>
                <c:pt idx="3">
                  <c:v>87772.58</c:v>
                </c:pt>
                <c:pt idx="4">
                  <c:v>87564.820000000022</c:v>
                </c:pt>
                <c:pt idx="5">
                  <c:v>87798.799999999974</c:v>
                </c:pt>
                <c:pt idx="6">
                  <c:v>87742.109999999971</c:v>
                </c:pt>
                <c:pt idx="7">
                  <c:v>87709.879999999976</c:v>
                </c:pt>
                <c:pt idx="8">
                  <c:v>87707.77999999997</c:v>
                </c:pt>
                <c:pt idx="9">
                  <c:v>87607.619999999966</c:v>
                </c:pt>
                <c:pt idx="11">
                  <c:v>85689.85000000002</c:v>
                </c:pt>
                <c:pt idx="12">
                  <c:v>86239.770000000033</c:v>
                </c:pt>
                <c:pt idx="13">
                  <c:v>86359.439999999973</c:v>
                </c:pt>
                <c:pt idx="14">
                  <c:v>86364.659999999989</c:v>
                </c:pt>
                <c:pt idx="15">
                  <c:v>86209.459999999963</c:v>
                </c:pt>
                <c:pt idx="16">
                  <c:v>86445.829999999958</c:v>
                </c:pt>
                <c:pt idx="17">
                  <c:v>86462.04</c:v>
                </c:pt>
                <c:pt idx="18">
                  <c:v>86474.099999999977</c:v>
                </c:pt>
                <c:pt idx="19">
                  <c:v>86484.900000000009</c:v>
                </c:pt>
                <c:pt idx="20">
                  <c:v>86405.359999999986</c:v>
                </c:pt>
                <c:pt idx="22">
                  <c:v>83957.840000000026</c:v>
                </c:pt>
                <c:pt idx="23">
                  <c:v>84460.510000000009</c:v>
                </c:pt>
                <c:pt idx="24">
                  <c:v>84489.250000000073</c:v>
                </c:pt>
                <c:pt idx="25">
                  <c:v>84498.590000000055</c:v>
                </c:pt>
                <c:pt idx="26">
                  <c:v>84425.000000000044</c:v>
                </c:pt>
                <c:pt idx="27">
                  <c:v>84611.520000000048</c:v>
                </c:pt>
                <c:pt idx="28">
                  <c:v>84583.880000000077</c:v>
                </c:pt>
                <c:pt idx="29">
                  <c:v>84627.669999999969</c:v>
                </c:pt>
                <c:pt idx="30">
                  <c:v>84639.05</c:v>
                </c:pt>
                <c:pt idx="31">
                  <c:v>84565.019999999902</c:v>
                </c:pt>
                <c:pt idx="33">
                  <c:v>81372.26999999999</c:v>
                </c:pt>
                <c:pt idx="34">
                  <c:v>80986.949999999968</c:v>
                </c:pt>
                <c:pt idx="35">
                  <c:v>80752.64999999998</c:v>
                </c:pt>
                <c:pt idx="36">
                  <c:v>80640.609999999971</c:v>
                </c:pt>
                <c:pt idx="37">
                  <c:v>80447.79399999998</c:v>
                </c:pt>
                <c:pt idx="38">
                  <c:v>80455.510000000009</c:v>
                </c:pt>
                <c:pt idx="39">
                  <c:v>80450.60000000002</c:v>
                </c:pt>
                <c:pt idx="40">
                  <c:v>80480.659999999989</c:v>
                </c:pt>
                <c:pt idx="41">
                  <c:v>80550</c:v>
                </c:pt>
                <c:pt idx="42">
                  <c:v>80422.049999999974</c:v>
                </c:pt>
                <c:pt idx="44">
                  <c:v>78232.209999999977</c:v>
                </c:pt>
                <c:pt idx="45">
                  <c:v>79228.739999999976</c:v>
                </c:pt>
                <c:pt idx="46">
                  <c:v>79310.869999999966</c:v>
                </c:pt>
                <c:pt idx="47">
                  <c:v>79280.86</c:v>
                </c:pt>
                <c:pt idx="48">
                  <c:v>79211.219999999987</c:v>
                </c:pt>
                <c:pt idx="49">
                  <c:v>79309.829999999973</c:v>
                </c:pt>
                <c:pt idx="50">
                  <c:v>79332.499999999971</c:v>
                </c:pt>
                <c:pt idx="51">
                  <c:v>79415.439999999973</c:v>
                </c:pt>
                <c:pt idx="52">
                  <c:v>79497.599999999962</c:v>
                </c:pt>
                <c:pt idx="53">
                  <c:v>79350.449999999968</c:v>
                </c:pt>
                <c:pt idx="55">
                  <c:v>79700.639999999956</c:v>
                </c:pt>
                <c:pt idx="56">
                  <c:v>80450.970000000016</c:v>
                </c:pt>
                <c:pt idx="57">
                  <c:v>80560.809999999983</c:v>
                </c:pt>
                <c:pt idx="58">
                  <c:v>80621.349999999977</c:v>
                </c:pt>
                <c:pt idx="59">
                  <c:v>80618.239999999991</c:v>
                </c:pt>
                <c:pt idx="60">
                  <c:v>80853.77</c:v>
                </c:pt>
                <c:pt idx="61">
                  <c:v>80918.219999999987</c:v>
                </c:pt>
                <c:pt idx="62">
                  <c:v>80920.859999999986</c:v>
                </c:pt>
                <c:pt idx="63">
                  <c:v>80927.029999999984</c:v>
                </c:pt>
                <c:pt idx="64">
                  <c:v>80842.179999999964</c:v>
                </c:pt>
                <c:pt idx="66">
                  <c:v>79950.979999999967</c:v>
                </c:pt>
                <c:pt idx="67">
                  <c:v>80604.450000000012</c:v>
                </c:pt>
                <c:pt idx="68">
                  <c:v>80730.449999999983</c:v>
                </c:pt>
                <c:pt idx="69">
                  <c:v>80765.58</c:v>
                </c:pt>
                <c:pt idx="70">
                  <c:v>80672.53</c:v>
                </c:pt>
                <c:pt idx="71">
                  <c:v>80902.039999999979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8-4A8B-AD2C-A5ECF5C40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>
                <a:latin typeface="+mn-lt"/>
              </a:rPr>
              <a:t>5th</a:t>
            </a:r>
            <a:r>
              <a:rPr lang="en-US" baseline="0">
                <a:latin typeface="+mn-lt"/>
              </a:rPr>
              <a:t> Grade</a:t>
            </a:r>
            <a:r>
              <a:rPr lang="en-US">
                <a:latin typeface="+mn-lt"/>
              </a:rPr>
              <a:t> FTEs Forecast Tracking</a:t>
            </a:r>
          </a:p>
        </c:rich>
      </c:tx>
      <c:layout>
        <c:manualLayout>
          <c:xMode val="edge"/>
          <c:yMode val="edge"/>
          <c:x val="0.27949457369657282"/>
          <c:y val="1.0917030567685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047673189357245E-2"/>
          <c:y val="0.1695901811628743"/>
          <c:w val="0.92233498745846354"/>
          <c:h val="0.65072265379958394"/>
        </c:manualLayout>
      </c:layout>
      <c:lineChart>
        <c:grouping val="standard"/>
        <c:varyColors val="0"/>
        <c:ser>
          <c:idx val="1"/>
          <c:order val="0"/>
          <c:tx>
            <c:strRef>
              <c:f>'K12 FTEs Grade TRACKING'!$A$46</c:f>
              <c:strCache>
                <c:ptCount val="1"/>
                <c:pt idx="0">
                  <c:v>Feb 2024 FC</c:v>
                </c:pt>
              </c:strCache>
            </c:strRef>
          </c:tx>
          <c:cat>
            <c:strRef>
              <c:f>'K12 FTEs Grade TRACKING'!$B$44:$CJ$44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TRACKING'!$B$46:$CJ$46</c:f>
              <c:numCache>
                <c:formatCode>#,##0</c:formatCode>
                <c:ptCount val="87"/>
                <c:pt idx="44">
                  <c:v>79414.559999999954</c:v>
                </c:pt>
                <c:pt idx="45">
                  <c:v>80380.73000000001</c:v>
                </c:pt>
                <c:pt idx="46">
                  <c:v>80431.39</c:v>
                </c:pt>
                <c:pt idx="47">
                  <c:v>80381.239999999976</c:v>
                </c:pt>
                <c:pt idx="48">
                  <c:v>80292.39</c:v>
                </c:pt>
                <c:pt idx="49">
                  <c:v>80399.270000000019</c:v>
                </c:pt>
                <c:pt idx="50">
                  <c:v>80400.899999999994</c:v>
                </c:pt>
                <c:pt idx="51">
                  <c:v>80491.060000000012</c:v>
                </c:pt>
                <c:pt idx="52">
                  <c:v>80534.459999999992</c:v>
                </c:pt>
                <c:pt idx="53">
                  <c:v>80396.819999999978</c:v>
                </c:pt>
                <c:pt idx="55">
                  <c:v>79290.919999999984</c:v>
                </c:pt>
                <c:pt idx="56">
                  <c:v>79940.159999999989</c:v>
                </c:pt>
                <c:pt idx="57">
                  <c:v>80059.889999999985</c:v>
                </c:pt>
                <c:pt idx="58">
                  <c:v>80115.359999999986</c:v>
                </c:pt>
                <c:pt idx="59">
                  <c:v>80047.739999999991</c:v>
                </c:pt>
                <c:pt idx="60">
                  <c:v>80205.64999999998</c:v>
                </c:pt>
                <c:pt idx="61">
                  <c:v>80237.289999999964</c:v>
                </c:pt>
                <c:pt idx="62">
                  <c:v>80327.169999999955</c:v>
                </c:pt>
                <c:pt idx="63">
                  <c:v>80331.549999999945</c:v>
                </c:pt>
                <c:pt idx="64">
                  <c:v>80199.589999999967</c:v>
                </c:pt>
                <c:pt idx="66">
                  <c:v>80586.630000000019</c:v>
                </c:pt>
                <c:pt idx="67">
                  <c:v>81264</c:v>
                </c:pt>
                <c:pt idx="68">
                  <c:v>81371.568549783522</c:v>
                </c:pt>
                <c:pt idx="69">
                  <c:v>81400.730707801311</c:v>
                </c:pt>
                <c:pt idx="70">
                  <c:v>81313.379339872467</c:v>
                </c:pt>
                <c:pt idx="71">
                  <c:v>81473.415076155099</c:v>
                </c:pt>
                <c:pt idx="72">
                  <c:v>81505.422795369086</c:v>
                </c:pt>
                <c:pt idx="73">
                  <c:v>81597.053753902495</c:v>
                </c:pt>
                <c:pt idx="74">
                  <c:v>81601.504858751607</c:v>
                </c:pt>
                <c:pt idx="75">
                  <c:v>81467.402622247129</c:v>
                </c:pt>
                <c:pt idx="77">
                  <c:v>80513.213455917241</c:v>
                </c:pt>
                <c:pt idx="78">
                  <c:v>81189.10848780685</c:v>
                </c:pt>
                <c:pt idx="79">
                  <c:v>81300.587830087621</c:v>
                </c:pt>
                <c:pt idx="80">
                  <c:v>81330.14442450802</c:v>
                </c:pt>
                <c:pt idx="81">
                  <c:v>81244.318808664553</c:v>
                </c:pt>
                <c:pt idx="82">
                  <c:v>81403.234321779775</c:v>
                </c:pt>
                <c:pt idx="83">
                  <c:v>81434.863194971287</c:v>
                </c:pt>
                <c:pt idx="84">
                  <c:v>81527.291515181263</c:v>
                </c:pt>
                <c:pt idx="85">
                  <c:v>81531.743754484458</c:v>
                </c:pt>
                <c:pt idx="86">
                  <c:v>81397.607339313312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1-44C4-A5CC-782EDAFB9F6B}"/>
            </c:ext>
          </c:extLst>
        </c:ser>
        <c:ser>
          <c:idx val="0"/>
          <c:order val="1"/>
          <c:tx>
            <c:strRef>
              <c:f>'K12 FTEs Grade TRACKING'!$G$1:$H$1</c:f>
              <c:strCache>
                <c:ptCount val="2"/>
                <c:pt idx="0">
                  <c:v>Actuals as of </c:v>
                </c:pt>
                <c:pt idx="1">
                  <c:v>02/27/24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'K12 FTEs Grade TRACKING'!$B$44:$CJ$44</c:f>
              <c:strCache>
                <c:ptCount val="87"/>
                <c:pt idx="0">
                  <c:v>9/17</c:v>
                </c:pt>
                <c:pt idx="1">
                  <c:v>10/17</c:v>
                </c:pt>
                <c:pt idx="2">
                  <c:v>11/17</c:v>
                </c:pt>
                <c:pt idx="3">
                  <c:v>12/17</c:v>
                </c:pt>
                <c:pt idx="4">
                  <c:v>1/18</c:v>
                </c:pt>
                <c:pt idx="5">
                  <c:v>2/18</c:v>
                </c:pt>
                <c:pt idx="6">
                  <c:v>3/18</c:v>
                </c:pt>
                <c:pt idx="7">
                  <c:v>4/18</c:v>
                </c:pt>
                <c:pt idx="8">
                  <c:v>5/18</c:v>
                </c:pt>
                <c:pt idx="9">
                  <c:v>6/18</c:v>
                </c:pt>
                <c:pt idx="11">
                  <c:v>9/18</c:v>
                </c:pt>
                <c:pt idx="12">
                  <c:v>10/18</c:v>
                </c:pt>
                <c:pt idx="13">
                  <c:v>11/18</c:v>
                </c:pt>
                <c:pt idx="14">
                  <c:v>12/18</c:v>
                </c:pt>
                <c:pt idx="15">
                  <c:v>1/19</c:v>
                </c:pt>
                <c:pt idx="16">
                  <c:v>2/19</c:v>
                </c:pt>
                <c:pt idx="17">
                  <c:v>3/19</c:v>
                </c:pt>
                <c:pt idx="18">
                  <c:v>4/19</c:v>
                </c:pt>
                <c:pt idx="19">
                  <c:v>5/19</c:v>
                </c:pt>
                <c:pt idx="20">
                  <c:v>6/19</c:v>
                </c:pt>
                <c:pt idx="22">
                  <c:v>9/19</c:v>
                </c:pt>
                <c:pt idx="23">
                  <c:v>10/19</c:v>
                </c:pt>
                <c:pt idx="24">
                  <c:v>11/19</c:v>
                </c:pt>
                <c:pt idx="25">
                  <c:v>12/19</c:v>
                </c:pt>
                <c:pt idx="26">
                  <c:v>1/20</c:v>
                </c:pt>
                <c:pt idx="27">
                  <c:v>2/20</c:v>
                </c:pt>
                <c:pt idx="28">
                  <c:v>3/20</c:v>
                </c:pt>
                <c:pt idx="29">
                  <c:v>4/20</c:v>
                </c:pt>
                <c:pt idx="30">
                  <c:v>5/20</c:v>
                </c:pt>
                <c:pt idx="31">
                  <c:v>6/20</c:v>
                </c:pt>
                <c:pt idx="33">
                  <c:v>9/20</c:v>
                </c:pt>
                <c:pt idx="34">
                  <c:v>10/20</c:v>
                </c:pt>
                <c:pt idx="35">
                  <c:v>11/20</c:v>
                </c:pt>
                <c:pt idx="36">
                  <c:v>12/20</c:v>
                </c:pt>
                <c:pt idx="37">
                  <c:v>1/21</c:v>
                </c:pt>
                <c:pt idx="38">
                  <c:v>2/21</c:v>
                </c:pt>
                <c:pt idx="39">
                  <c:v>3/21</c:v>
                </c:pt>
                <c:pt idx="40">
                  <c:v>4/21</c:v>
                </c:pt>
                <c:pt idx="41">
                  <c:v>5/21</c:v>
                </c:pt>
                <c:pt idx="42">
                  <c:v>6/21</c:v>
                </c:pt>
                <c:pt idx="44">
                  <c:v>9/21</c:v>
                </c:pt>
                <c:pt idx="45">
                  <c:v>10/21</c:v>
                </c:pt>
                <c:pt idx="46">
                  <c:v>11/21</c:v>
                </c:pt>
                <c:pt idx="47">
                  <c:v>12/21</c:v>
                </c:pt>
                <c:pt idx="48">
                  <c:v>1/22</c:v>
                </c:pt>
                <c:pt idx="49">
                  <c:v>2/22</c:v>
                </c:pt>
                <c:pt idx="50">
                  <c:v>3/22</c:v>
                </c:pt>
                <c:pt idx="51">
                  <c:v>4/22</c:v>
                </c:pt>
                <c:pt idx="52">
                  <c:v>5/22</c:v>
                </c:pt>
                <c:pt idx="53">
                  <c:v>6/22</c:v>
                </c:pt>
                <c:pt idx="55">
                  <c:v>9/22</c:v>
                </c:pt>
                <c:pt idx="56">
                  <c:v>10/22</c:v>
                </c:pt>
                <c:pt idx="57">
                  <c:v>11/22</c:v>
                </c:pt>
                <c:pt idx="58">
                  <c:v>12/22</c:v>
                </c:pt>
                <c:pt idx="59">
                  <c:v>1/23</c:v>
                </c:pt>
                <c:pt idx="60">
                  <c:v>2/23</c:v>
                </c:pt>
                <c:pt idx="61">
                  <c:v>3/23</c:v>
                </c:pt>
                <c:pt idx="62">
                  <c:v>4/23</c:v>
                </c:pt>
                <c:pt idx="63">
                  <c:v>5/23</c:v>
                </c:pt>
                <c:pt idx="64">
                  <c:v>6/23</c:v>
                </c:pt>
                <c:pt idx="66">
                  <c:v>9/23</c:v>
                </c:pt>
                <c:pt idx="67">
                  <c:v>10/23</c:v>
                </c:pt>
                <c:pt idx="68">
                  <c:v>11/23</c:v>
                </c:pt>
                <c:pt idx="69">
                  <c:v>12/23</c:v>
                </c:pt>
                <c:pt idx="70">
                  <c:v>1/24</c:v>
                </c:pt>
                <c:pt idx="71">
                  <c:v>2/24</c:v>
                </c:pt>
                <c:pt idx="72">
                  <c:v>3/24</c:v>
                </c:pt>
                <c:pt idx="73">
                  <c:v>4/24</c:v>
                </c:pt>
                <c:pt idx="74">
                  <c:v>5/24</c:v>
                </c:pt>
                <c:pt idx="75">
                  <c:v>6/24</c:v>
                </c:pt>
                <c:pt idx="77">
                  <c:v>9/24</c:v>
                </c:pt>
                <c:pt idx="78">
                  <c:v>10/24</c:v>
                </c:pt>
                <c:pt idx="79">
                  <c:v>11/24</c:v>
                </c:pt>
                <c:pt idx="80">
                  <c:v>12/24</c:v>
                </c:pt>
                <c:pt idx="81">
                  <c:v>1/25</c:v>
                </c:pt>
                <c:pt idx="82">
                  <c:v>2/25</c:v>
                </c:pt>
                <c:pt idx="83">
                  <c:v>3/25</c:v>
                </c:pt>
                <c:pt idx="84">
                  <c:v>4/25</c:v>
                </c:pt>
                <c:pt idx="85">
                  <c:v>5/25</c:v>
                </c:pt>
                <c:pt idx="86">
                  <c:v>6/25</c:v>
                </c:pt>
              </c:strCache>
            </c:strRef>
          </c:cat>
          <c:val>
            <c:numRef>
              <c:f>'K12 FTEs Grade TRACKING'!$B$47:$CJ$47</c:f>
              <c:numCache>
                <c:formatCode>#,##0</c:formatCode>
                <c:ptCount val="87"/>
                <c:pt idx="0">
                  <c:v>86409.75</c:v>
                </c:pt>
                <c:pt idx="1">
                  <c:v>86861.57</c:v>
                </c:pt>
                <c:pt idx="2">
                  <c:v>86854.680000000008</c:v>
                </c:pt>
                <c:pt idx="3">
                  <c:v>86929.590000000026</c:v>
                </c:pt>
                <c:pt idx="4">
                  <c:v>86774.24</c:v>
                </c:pt>
                <c:pt idx="5">
                  <c:v>86982.640000000029</c:v>
                </c:pt>
                <c:pt idx="6">
                  <c:v>86977.300000000047</c:v>
                </c:pt>
                <c:pt idx="7">
                  <c:v>86961.21</c:v>
                </c:pt>
                <c:pt idx="8">
                  <c:v>86990.47</c:v>
                </c:pt>
                <c:pt idx="9">
                  <c:v>86876.329999999987</c:v>
                </c:pt>
                <c:pt idx="11">
                  <c:v>87410.430000000022</c:v>
                </c:pt>
                <c:pt idx="12">
                  <c:v>87891.980000000054</c:v>
                </c:pt>
                <c:pt idx="13">
                  <c:v>87974.910000000062</c:v>
                </c:pt>
                <c:pt idx="14">
                  <c:v>87998.020000000019</c:v>
                </c:pt>
                <c:pt idx="15">
                  <c:v>87839.140000000029</c:v>
                </c:pt>
                <c:pt idx="16">
                  <c:v>88016.090000000011</c:v>
                </c:pt>
                <c:pt idx="17">
                  <c:v>88047.299999999974</c:v>
                </c:pt>
                <c:pt idx="18">
                  <c:v>88072.949999999983</c:v>
                </c:pt>
                <c:pt idx="19">
                  <c:v>88129.059999999983</c:v>
                </c:pt>
                <c:pt idx="20">
                  <c:v>88018.949999999939</c:v>
                </c:pt>
                <c:pt idx="22">
                  <c:v>86372.750000000015</c:v>
                </c:pt>
                <c:pt idx="23">
                  <c:v>86892.51</c:v>
                </c:pt>
                <c:pt idx="24">
                  <c:v>86951.030000000013</c:v>
                </c:pt>
                <c:pt idx="25">
                  <c:v>86926.949999999983</c:v>
                </c:pt>
                <c:pt idx="26">
                  <c:v>86836.580000000016</c:v>
                </c:pt>
                <c:pt idx="27">
                  <c:v>86962.040000000052</c:v>
                </c:pt>
                <c:pt idx="28">
                  <c:v>86958.790000000023</c:v>
                </c:pt>
                <c:pt idx="29">
                  <c:v>86992.260000000097</c:v>
                </c:pt>
                <c:pt idx="30">
                  <c:v>87057.56000000007</c:v>
                </c:pt>
                <c:pt idx="31">
                  <c:v>86948.760000000024</c:v>
                </c:pt>
                <c:pt idx="33">
                  <c:v>81806.789999999994</c:v>
                </c:pt>
                <c:pt idx="34">
                  <c:v>81494.760000000009</c:v>
                </c:pt>
                <c:pt idx="35">
                  <c:v>81265.12999999999</c:v>
                </c:pt>
                <c:pt idx="36">
                  <c:v>81191.210000000006</c:v>
                </c:pt>
                <c:pt idx="37">
                  <c:v>81037.440000000031</c:v>
                </c:pt>
                <c:pt idx="38">
                  <c:v>81047.55</c:v>
                </c:pt>
                <c:pt idx="39">
                  <c:v>81104.919999999984</c:v>
                </c:pt>
                <c:pt idx="40">
                  <c:v>81033.01999999996</c:v>
                </c:pt>
                <c:pt idx="41">
                  <c:v>81121.38</c:v>
                </c:pt>
                <c:pt idx="42">
                  <c:v>80984.03</c:v>
                </c:pt>
                <c:pt idx="44">
                  <c:v>79414.559999999954</c:v>
                </c:pt>
                <c:pt idx="45">
                  <c:v>80380.73000000001</c:v>
                </c:pt>
                <c:pt idx="46">
                  <c:v>80431.39</c:v>
                </c:pt>
                <c:pt idx="47">
                  <c:v>80381.239999999976</c:v>
                </c:pt>
                <c:pt idx="48">
                  <c:v>80292.39</c:v>
                </c:pt>
                <c:pt idx="49">
                  <c:v>80399.270000000019</c:v>
                </c:pt>
                <c:pt idx="50">
                  <c:v>80400.899999999994</c:v>
                </c:pt>
                <c:pt idx="51">
                  <c:v>80491.060000000012</c:v>
                </c:pt>
                <c:pt idx="52">
                  <c:v>80534.459999999992</c:v>
                </c:pt>
                <c:pt idx="53">
                  <c:v>80396.819999999978</c:v>
                </c:pt>
                <c:pt idx="55">
                  <c:v>79296.969999999987</c:v>
                </c:pt>
                <c:pt idx="56">
                  <c:v>79943.159999999989</c:v>
                </c:pt>
                <c:pt idx="57">
                  <c:v>80060.889999999985</c:v>
                </c:pt>
                <c:pt idx="58">
                  <c:v>80116.359999999986</c:v>
                </c:pt>
                <c:pt idx="59">
                  <c:v>80044.489999999991</c:v>
                </c:pt>
                <c:pt idx="60">
                  <c:v>80207.39999999998</c:v>
                </c:pt>
                <c:pt idx="61">
                  <c:v>80240.039999999964</c:v>
                </c:pt>
                <c:pt idx="62">
                  <c:v>80333.169999999955</c:v>
                </c:pt>
                <c:pt idx="63">
                  <c:v>80326.549999999945</c:v>
                </c:pt>
                <c:pt idx="64">
                  <c:v>80199.589999999967</c:v>
                </c:pt>
                <c:pt idx="66">
                  <c:v>80577.430000000022</c:v>
                </c:pt>
                <c:pt idx="67">
                  <c:v>81264.69</c:v>
                </c:pt>
                <c:pt idx="68">
                  <c:v>81370.909999999989</c:v>
                </c:pt>
                <c:pt idx="69">
                  <c:v>81400.17</c:v>
                </c:pt>
                <c:pt idx="70">
                  <c:v>81301.97</c:v>
                </c:pt>
                <c:pt idx="71">
                  <c:v>81523.700000000026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A9-4466-A1FF-4911075C6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94688"/>
        <c:axId val="230995840"/>
      </c:lineChart>
      <c:catAx>
        <c:axId val="23099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99584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230994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11" r="0.750000000000007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419652</xdr:colOff>
      <xdr:row>0</xdr:row>
      <xdr:rowOff>85725</xdr:rowOff>
    </xdr:from>
    <xdr:to>
      <xdr:col>36</xdr:col>
      <xdr:colOff>480392</xdr:colOff>
      <xdr:row>27</xdr:row>
      <xdr:rowOff>76200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508000</xdr:colOff>
      <xdr:row>55</xdr:row>
      <xdr:rowOff>123962</xdr:rowOff>
    </xdr:from>
    <xdr:to>
      <xdr:col>36</xdr:col>
      <xdr:colOff>568740</xdr:colOff>
      <xdr:row>84</xdr:row>
      <xdr:rowOff>40032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342348</xdr:colOff>
      <xdr:row>28</xdr:row>
      <xdr:rowOff>106294</xdr:rowOff>
    </xdr:from>
    <xdr:to>
      <xdr:col>36</xdr:col>
      <xdr:colOff>403088</xdr:colOff>
      <xdr:row>53</xdr:row>
      <xdr:rowOff>115819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581025</xdr:colOff>
      <xdr:row>7</xdr:row>
      <xdr:rowOff>133350</xdr:rowOff>
    </xdr:from>
    <xdr:to>
      <xdr:col>101</xdr:col>
      <xdr:colOff>659838</xdr:colOff>
      <xdr:row>31</xdr:row>
      <xdr:rowOff>31937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88</xdr:col>
      <xdr:colOff>571500</xdr:colOff>
      <xdr:row>31</xdr:row>
      <xdr:rowOff>0</xdr:rowOff>
    </xdr:from>
    <xdr:to>
      <xdr:col>105</xdr:col>
      <xdr:colOff>438710</xdr:colOff>
      <xdr:row>56</xdr:row>
      <xdr:rowOff>143995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88</xdr:col>
      <xdr:colOff>552449</xdr:colOff>
      <xdr:row>56</xdr:row>
      <xdr:rowOff>152401</xdr:rowOff>
    </xdr:from>
    <xdr:to>
      <xdr:col>105</xdr:col>
      <xdr:colOff>337296</xdr:colOff>
      <xdr:row>85</xdr:row>
      <xdr:rowOff>17930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88</xdr:col>
      <xdr:colOff>504825</xdr:colOff>
      <xdr:row>85</xdr:row>
      <xdr:rowOff>38100</xdr:rowOff>
    </xdr:from>
    <xdr:to>
      <xdr:col>102</xdr:col>
      <xdr:colOff>208430</xdr:colOff>
      <xdr:row>107</xdr:row>
      <xdr:rowOff>12326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88</xdr:col>
      <xdr:colOff>457200</xdr:colOff>
      <xdr:row>107</xdr:row>
      <xdr:rowOff>19050</xdr:rowOff>
    </xdr:from>
    <xdr:to>
      <xdr:col>102</xdr:col>
      <xdr:colOff>613522</xdr:colOff>
      <xdr:row>127</xdr:row>
      <xdr:rowOff>29136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88</xdr:col>
      <xdr:colOff>447675</xdr:colOff>
      <xdr:row>127</xdr:row>
      <xdr:rowOff>38100</xdr:rowOff>
    </xdr:from>
    <xdr:to>
      <xdr:col>101</xdr:col>
      <xdr:colOff>682625</xdr:colOff>
      <xdr:row>147</xdr:row>
      <xdr:rowOff>43142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88</xdr:col>
      <xdr:colOff>457200</xdr:colOff>
      <xdr:row>147</xdr:row>
      <xdr:rowOff>76200</xdr:rowOff>
    </xdr:from>
    <xdr:to>
      <xdr:col>102</xdr:col>
      <xdr:colOff>475690</xdr:colOff>
      <xdr:row>168</xdr:row>
      <xdr:rowOff>136151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88</xdr:col>
      <xdr:colOff>485775</xdr:colOff>
      <xdr:row>169</xdr:row>
      <xdr:rowOff>0</xdr:rowOff>
    </xdr:from>
    <xdr:to>
      <xdr:col>104</xdr:col>
      <xdr:colOff>21852</xdr:colOff>
      <xdr:row>185</xdr:row>
      <xdr:rowOff>39780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88</xdr:col>
      <xdr:colOff>485774</xdr:colOff>
      <xdr:row>185</xdr:row>
      <xdr:rowOff>38099</xdr:rowOff>
    </xdr:from>
    <xdr:to>
      <xdr:col>102</xdr:col>
      <xdr:colOff>517151</xdr:colOff>
      <xdr:row>204</xdr:row>
      <xdr:rowOff>92449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88</xdr:col>
      <xdr:colOff>466724</xdr:colOff>
      <xdr:row>204</xdr:row>
      <xdr:rowOff>114300</xdr:rowOff>
    </xdr:from>
    <xdr:to>
      <xdr:col>104</xdr:col>
      <xdr:colOff>101973</xdr:colOff>
      <xdr:row>220</xdr:row>
      <xdr:rowOff>47625</xdr:rowOff>
    </xdr:to>
    <xdr:graphicFrame macro="">
      <xdr:nvGraphicFramePr>
        <xdr:cNvPr id="11" name="Chart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88</xdr:col>
      <xdr:colOff>457200</xdr:colOff>
      <xdr:row>220</xdr:row>
      <xdr:rowOff>66675</xdr:rowOff>
    </xdr:from>
    <xdr:to>
      <xdr:col>103</xdr:col>
      <xdr:colOff>154080</xdr:colOff>
      <xdr:row>236</xdr:row>
      <xdr:rowOff>57151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88</xdr:col>
      <xdr:colOff>552450</xdr:colOff>
      <xdr:row>236</xdr:row>
      <xdr:rowOff>76200</xdr:rowOff>
    </xdr:from>
    <xdr:to>
      <xdr:col>103</xdr:col>
      <xdr:colOff>354664</xdr:colOff>
      <xdr:row>253</xdr:row>
      <xdr:rowOff>95250</xdr:rowOff>
    </xdr:to>
    <xdr:graphicFrame macro="">
      <xdr:nvGraphicFramePr>
        <xdr:cNvPr id="13" name="Chart 5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552450</xdr:colOff>
      <xdr:row>253</xdr:row>
      <xdr:rowOff>114300</xdr:rowOff>
    </xdr:from>
    <xdr:to>
      <xdr:col>102</xdr:col>
      <xdr:colOff>651621</xdr:colOff>
      <xdr:row>271</xdr:row>
      <xdr:rowOff>104775</xdr:rowOff>
    </xdr:to>
    <xdr:graphicFrame macro="">
      <xdr:nvGraphicFramePr>
        <xdr:cNvPr id="14" name="Chart 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74680</xdr:rowOff>
    </xdr:from>
    <xdr:to>
      <xdr:col>18</xdr:col>
      <xdr:colOff>149087</xdr:colOff>
      <xdr:row>30</xdr:row>
      <xdr:rowOff>80065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30</xdr:col>
      <xdr:colOff>0</xdr:colOff>
      <xdr:row>4</xdr:row>
      <xdr:rowOff>0</xdr:rowOff>
    </xdr:from>
    <xdr:to>
      <xdr:col>31</xdr:col>
      <xdr:colOff>6350</xdr:colOff>
      <xdr:row>5</xdr:row>
      <xdr:rowOff>6350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6200" y="635000"/>
          <a:ext cx="66675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22</xdr:col>
      <xdr:colOff>0</xdr:colOff>
      <xdr:row>28</xdr:row>
      <xdr:rowOff>76200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00000000-0008-0000-05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19050</xdr:rowOff>
    </xdr:from>
    <xdr:to>
      <xdr:col>22</xdr:col>
      <xdr:colOff>0</xdr:colOff>
      <xdr:row>86</xdr:row>
      <xdr:rowOff>49696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95250</xdr:rowOff>
    </xdr:from>
    <xdr:to>
      <xdr:col>22</xdr:col>
      <xdr:colOff>0</xdr:colOff>
      <xdr:row>53</xdr:row>
      <xdr:rowOff>104775</xdr:rowOff>
    </xdr:to>
    <xdr:graphicFrame macro="">
      <xdr:nvGraphicFramePr>
        <xdr:cNvPr id="1035" name="Chart 11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369793</xdr:colOff>
      <xdr:row>1</xdr:row>
      <xdr:rowOff>56030</xdr:rowOff>
    </xdr:from>
    <xdr:to>
      <xdr:col>107</xdr:col>
      <xdr:colOff>504265</xdr:colOff>
      <xdr:row>25</xdr:row>
      <xdr:rowOff>44824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89</xdr:col>
      <xdr:colOff>369794</xdr:colOff>
      <xdr:row>25</xdr:row>
      <xdr:rowOff>100854</xdr:rowOff>
    </xdr:from>
    <xdr:to>
      <xdr:col>107</xdr:col>
      <xdr:colOff>519205</xdr:colOff>
      <xdr:row>47</xdr:row>
      <xdr:rowOff>145678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89</xdr:col>
      <xdr:colOff>392205</xdr:colOff>
      <xdr:row>47</xdr:row>
      <xdr:rowOff>145677</xdr:rowOff>
    </xdr:from>
    <xdr:to>
      <xdr:col>106</xdr:col>
      <xdr:colOff>190499</xdr:colOff>
      <xdr:row>71</xdr:row>
      <xdr:rowOff>22413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89</xdr:col>
      <xdr:colOff>381000</xdr:colOff>
      <xdr:row>71</xdr:row>
      <xdr:rowOff>44821</xdr:rowOff>
    </xdr:from>
    <xdr:to>
      <xdr:col>105</xdr:col>
      <xdr:colOff>582706</xdr:colOff>
      <xdr:row>89</xdr:row>
      <xdr:rowOff>100853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69</xdr:col>
      <xdr:colOff>433293</xdr:colOff>
      <xdr:row>118</xdr:row>
      <xdr:rowOff>63233</xdr:rowOff>
    </xdr:from>
    <xdr:to>
      <xdr:col>93</xdr:col>
      <xdr:colOff>127000</xdr:colOff>
      <xdr:row>153</xdr:row>
      <xdr:rowOff>137939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69</xdr:col>
      <xdr:colOff>463176</xdr:colOff>
      <xdr:row>154</xdr:row>
      <xdr:rowOff>141942</xdr:rowOff>
    </xdr:from>
    <xdr:to>
      <xdr:col>93</xdr:col>
      <xdr:colOff>67234</xdr:colOff>
      <xdr:row>187</xdr:row>
      <xdr:rowOff>67235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69</xdr:col>
      <xdr:colOff>440765</xdr:colOff>
      <xdr:row>187</xdr:row>
      <xdr:rowOff>130735</xdr:rowOff>
    </xdr:from>
    <xdr:to>
      <xdr:col>93</xdr:col>
      <xdr:colOff>126999</xdr:colOff>
      <xdr:row>224</xdr:row>
      <xdr:rowOff>29883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69</xdr:col>
      <xdr:colOff>384734</xdr:colOff>
      <xdr:row>224</xdr:row>
      <xdr:rowOff>115793</xdr:rowOff>
    </xdr:from>
    <xdr:to>
      <xdr:col>92</xdr:col>
      <xdr:colOff>605116</xdr:colOff>
      <xdr:row>265</xdr:row>
      <xdr:rowOff>14941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69</xdr:col>
      <xdr:colOff>403412</xdr:colOff>
      <xdr:row>265</xdr:row>
      <xdr:rowOff>33614</xdr:rowOff>
    </xdr:from>
    <xdr:to>
      <xdr:col>92</xdr:col>
      <xdr:colOff>590177</xdr:colOff>
      <xdr:row>299</xdr:row>
      <xdr:rowOff>7469</xdr:rowOff>
    </xdr:to>
    <xdr:graphicFrame macro="">
      <xdr:nvGraphicFramePr>
        <xdr:cNvPr id="15" name="Chart 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69</xdr:col>
      <xdr:colOff>395942</xdr:colOff>
      <xdr:row>299</xdr:row>
      <xdr:rowOff>14939</xdr:rowOff>
    </xdr:from>
    <xdr:to>
      <xdr:col>92</xdr:col>
      <xdr:colOff>590176</xdr:colOff>
      <xdr:row>338</xdr:row>
      <xdr:rowOff>67236</xdr:rowOff>
    </xdr:to>
    <xdr:graphicFrame macro="">
      <xdr:nvGraphicFramePr>
        <xdr:cNvPr id="16" name="Chart 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69</xdr:col>
      <xdr:colOff>400488</xdr:colOff>
      <xdr:row>338</xdr:row>
      <xdr:rowOff>77143</xdr:rowOff>
    </xdr:from>
    <xdr:to>
      <xdr:col>92</xdr:col>
      <xdr:colOff>567765</xdr:colOff>
      <xdr:row>375</xdr:row>
      <xdr:rowOff>44824</xdr:rowOff>
    </xdr:to>
    <xdr:graphicFrame macro="">
      <xdr:nvGraphicFramePr>
        <xdr:cNvPr id="17" name="Chart 5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69</xdr:col>
      <xdr:colOff>395940</xdr:colOff>
      <xdr:row>375</xdr:row>
      <xdr:rowOff>74707</xdr:rowOff>
    </xdr:from>
    <xdr:to>
      <xdr:col>92</xdr:col>
      <xdr:colOff>575234</xdr:colOff>
      <xdr:row>410</xdr:row>
      <xdr:rowOff>7470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69</xdr:col>
      <xdr:colOff>360189</xdr:colOff>
      <xdr:row>410</xdr:row>
      <xdr:rowOff>24814</xdr:rowOff>
    </xdr:from>
    <xdr:to>
      <xdr:col>92</xdr:col>
      <xdr:colOff>520806</xdr:colOff>
      <xdr:row>447</xdr:row>
      <xdr:rowOff>65901</xdr:rowOff>
    </xdr:to>
    <xdr:graphicFrame macro="">
      <xdr:nvGraphicFramePr>
        <xdr:cNvPr id="19" name="Chart 5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69</xdr:col>
      <xdr:colOff>369794</xdr:colOff>
      <xdr:row>447</xdr:row>
      <xdr:rowOff>134470</xdr:rowOff>
    </xdr:from>
    <xdr:to>
      <xdr:col>92</xdr:col>
      <xdr:colOff>530411</xdr:colOff>
      <xdr:row>485</xdr:row>
      <xdr:rowOff>18675</xdr:rowOff>
    </xdr:to>
    <xdr:graphicFrame macro="">
      <xdr:nvGraphicFramePr>
        <xdr:cNvPr id="20" name="Chart 5">
          <a:extLst>
            <a:ext uri="{FF2B5EF4-FFF2-40B4-BE49-F238E27FC236}">
              <a16:creationId xmlns:a16="http://schemas.microsoft.com/office/drawing/2014/main" id="{22AA7E18-CA65-4E9E-B7B3-A62093D8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560295</xdr:colOff>
      <xdr:row>0</xdr:row>
      <xdr:rowOff>0</xdr:rowOff>
    </xdr:from>
    <xdr:to>
      <xdr:col>19</xdr:col>
      <xdr:colOff>125563</xdr:colOff>
      <xdr:row>28</xdr:row>
      <xdr:rowOff>46239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85724</xdr:rowOff>
    </xdr:from>
    <xdr:to>
      <xdr:col>20</xdr:col>
      <xdr:colOff>107674</xdr:colOff>
      <xdr:row>30</xdr:row>
      <xdr:rowOff>157370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112058</xdr:colOff>
      <xdr:row>90</xdr:row>
      <xdr:rowOff>33617</xdr:rowOff>
    </xdr:from>
    <xdr:to>
      <xdr:col>20</xdr:col>
      <xdr:colOff>537883</xdr:colOff>
      <xdr:row>117</xdr:row>
      <xdr:rowOff>89647</xdr:rowOff>
    </xdr:to>
    <xdr:graphicFrame macro="">
      <xdr:nvGraphicFramePr>
        <xdr:cNvPr id="500744" name="Chart 8">
          <a:extLst>
            <a:ext uri="{FF2B5EF4-FFF2-40B4-BE49-F238E27FC236}">
              <a16:creationId xmlns:a16="http://schemas.microsoft.com/office/drawing/2014/main" id="{00000000-0008-0000-0B00-000008A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100853</xdr:colOff>
      <xdr:row>58</xdr:row>
      <xdr:rowOff>90769</xdr:rowOff>
    </xdr:from>
    <xdr:to>
      <xdr:col>20</xdr:col>
      <xdr:colOff>414618</xdr:colOff>
      <xdr:row>87</xdr:row>
      <xdr:rowOff>89648</xdr:rowOff>
    </xdr:to>
    <xdr:graphicFrame macro="">
      <xdr:nvGraphicFramePr>
        <xdr:cNvPr id="500745" name="Chart 9">
          <a:extLst>
            <a:ext uri="{FF2B5EF4-FFF2-40B4-BE49-F238E27FC236}">
              <a16:creationId xmlns:a16="http://schemas.microsoft.com/office/drawing/2014/main" id="{00000000-0008-0000-0B00-000009A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49696</xdr:colOff>
      <xdr:row>1</xdr:row>
      <xdr:rowOff>137055</xdr:rowOff>
    </xdr:from>
    <xdr:to>
      <xdr:col>21</xdr:col>
      <xdr:colOff>112059</xdr:colOff>
      <xdr:row>29</xdr:row>
      <xdr:rowOff>82177</xdr:rowOff>
    </xdr:to>
    <xdr:graphicFrame macro="">
      <xdr:nvGraphicFramePr>
        <xdr:cNvPr id="500746" name="Chart 10">
          <a:extLst>
            <a:ext uri="{FF2B5EF4-FFF2-40B4-BE49-F238E27FC236}">
              <a16:creationId xmlns:a16="http://schemas.microsoft.com/office/drawing/2014/main" id="{00000000-0008-0000-0B00-00000AA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16565</xdr:colOff>
      <xdr:row>29</xdr:row>
      <xdr:rowOff>70401</xdr:rowOff>
    </xdr:from>
    <xdr:to>
      <xdr:col>20</xdr:col>
      <xdr:colOff>647700</xdr:colOff>
      <xdr:row>57</xdr:row>
      <xdr:rowOff>114300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132522</xdr:rowOff>
    </xdr:from>
    <xdr:to>
      <xdr:col>19</xdr:col>
      <xdr:colOff>63555</xdr:colOff>
      <xdr:row>26</xdr:row>
      <xdr:rowOff>101608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27</xdr:row>
      <xdr:rowOff>76200</xdr:rowOff>
    </xdr:from>
    <xdr:to>
      <xdr:col>19</xdr:col>
      <xdr:colOff>137492</xdr:colOff>
      <xdr:row>52</xdr:row>
      <xdr:rowOff>57978</xdr:rowOff>
    </xdr:to>
    <xdr:graphicFrame macro="">
      <xdr:nvGraphicFramePr>
        <xdr:cNvPr id="6" name="Chart 9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11206</xdr:colOff>
      <xdr:row>2</xdr:row>
      <xdr:rowOff>100853</xdr:rowOff>
    </xdr:from>
    <xdr:to>
      <xdr:col>33</xdr:col>
      <xdr:colOff>903436</xdr:colOff>
      <xdr:row>27</xdr:row>
      <xdr:rowOff>74981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E6BC0DDB-697C-4F11-99F7-CA826F7E78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33</xdr:col>
      <xdr:colOff>870917</xdr:colOff>
      <xdr:row>54</xdr:row>
      <xdr:rowOff>143703</xdr:rowOff>
    </xdr:to>
    <xdr:graphicFrame macro="">
      <xdr:nvGraphicFramePr>
        <xdr:cNvPr id="7" name="Chart 9">
          <a:extLst>
            <a:ext uri="{FF2B5EF4-FFF2-40B4-BE49-F238E27FC236}">
              <a16:creationId xmlns:a16="http://schemas.microsoft.com/office/drawing/2014/main" id="{7E863D20-D177-4BA6-9CB2-C5BEB1263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M24"/>
  <sheetViews>
    <sheetView tabSelected="1" zoomScale="85" zoomScaleNormal="85" workbookViewId="0">
      <selection activeCell="A17" sqref="A17:M17"/>
    </sheetView>
  </sheetViews>
  <sheetFormatPr defaultColWidth="8.875" defaultRowHeight="12.75" x14ac:dyDescent="0.2"/>
  <cols>
    <col min="1" max="16384" width="8.875" style="3"/>
  </cols>
  <sheetData>
    <row r="1" spans="1:13" x14ac:dyDescent="0.2">
      <c r="A1" s="2"/>
      <c r="B1" s="2"/>
      <c r="C1" s="2"/>
    </row>
    <row r="10" spans="1:13" ht="89.1" customHeight="1" x14ac:dyDescent="0.4">
      <c r="A10" s="213" t="s">
        <v>201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3" x14ac:dyDescent="0.2">
      <c r="D11" s="4"/>
      <c r="E11" s="4"/>
      <c r="F11" s="4"/>
      <c r="G11" s="4"/>
      <c r="H11" s="4"/>
      <c r="I11" s="4"/>
      <c r="J11" s="4"/>
      <c r="K11" s="4"/>
    </row>
    <row r="12" spans="1:13" x14ac:dyDescent="0.2">
      <c r="D12" s="4"/>
      <c r="E12" s="4"/>
      <c r="F12" s="4"/>
      <c r="G12" s="4"/>
      <c r="H12" s="4"/>
      <c r="I12" s="4"/>
      <c r="J12" s="4"/>
      <c r="K12" s="4"/>
    </row>
    <row r="13" spans="1:13" ht="42" customHeight="1" x14ac:dyDescent="0.4">
      <c r="A13" s="215" t="s">
        <v>219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1:13" x14ac:dyDescent="0.2">
      <c r="A14" s="3" t="s">
        <v>14</v>
      </c>
    </row>
    <row r="17" spans="1:13" ht="42" customHeight="1" x14ac:dyDescent="0.2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</row>
    <row r="18" spans="1:13" ht="22.5" customHeight="1" x14ac:dyDescent="0.2">
      <c r="A18" s="212" t="s">
        <v>118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</row>
    <row r="19" spans="1:13" ht="22.5" customHeight="1" x14ac:dyDescent="0.2">
      <c r="A19" s="212" t="s">
        <v>220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</row>
    <row r="20" spans="1:13" ht="22.5" customHeight="1" x14ac:dyDescent="0.2">
      <c r="A20" s="212" t="s">
        <v>221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</row>
    <row r="21" spans="1:13" x14ac:dyDescent="0.2">
      <c r="A21" s="211" t="s">
        <v>222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</row>
    <row r="22" spans="1:13" ht="42" customHeight="1" x14ac:dyDescent="0.2">
      <c r="A22" s="212">
        <v>45349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</row>
    <row r="24" spans="1:13" x14ac:dyDescent="0.2">
      <c r="A24" s="211" t="s">
        <v>169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</row>
  </sheetData>
  <mergeCells count="9">
    <mergeCell ref="A24:M24"/>
    <mergeCell ref="A17:M17"/>
    <mergeCell ref="A10:M10"/>
    <mergeCell ref="A13:M13"/>
    <mergeCell ref="A22:M22"/>
    <mergeCell ref="A18:M18"/>
    <mergeCell ref="A19:M19"/>
    <mergeCell ref="A20:M20"/>
    <mergeCell ref="A21:M21"/>
  </mergeCells>
  <phoneticPr fontId="5" type="noConversion"/>
  <pageMargins left="0.5" right="0.5" top="1" bottom="1" header="0.5" footer="0.5"/>
  <pageSetup scale="77" orientation="portrait" r:id="rId1"/>
  <headerFooter alignWithMargins="0">
    <oddFooter>&amp;C&amp;"-,Regular"&amp;8&amp;P &amp;R&amp;"-,Regular"&amp;8 &amp;D&amp;L&amp;"-,Regular"&amp;8 D:\CFC\K12\K12 FC 200903\ &amp;F&amp;"Arial,Regular"_x000D_
_x000D_
&amp;"-,Regular" &amp;A</oddFooter>
  </headerFooter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</sheetPr>
  <dimension ref="A1:CJ108"/>
  <sheetViews>
    <sheetView topLeftCell="AX1" zoomScale="70" zoomScaleNormal="70" workbookViewId="0">
      <selection activeCell="BY42" sqref="BY42"/>
    </sheetView>
  </sheetViews>
  <sheetFormatPr defaultRowHeight="12.75" x14ac:dyDescent="0.2"/>
  <cols>
    <col min="1" max="1" width="11" style="1" customWidth="1"/>
    <col min="2" max="5" width="7.5" style="1" customWidth="1"/>
    <col min="6" max="6" width="9" style="1" customWidth="1"/>
    <col min="7" max="10" width="7.5" style="1" customWidth="1"/>
    <col min="11" max="12" width="7.5" customWidth="1"/>
  </cols>
  <sheetData>
    <row r="1" spans="1:11" x14ac:dyDescent="0.2">
      <c r="A1" s="1" t="s">
        <v>24</v>
      </c>
      <c r="D1" s="1" t="str">
        <f>'ALL K12 &amp; RS TRACKING'!$D$1</f>
        <v>Feb 2024 FC</v>
      </c>
      <c r="E1" s="1" t="s">
        <v>62</v>
      </c>
      <c r="F1" s="1" t="str">
        <f>TitlePage!A21</f>
        <v>2022-23 FINAL 2023 Apportionment; Feb 2024  Apportionment</v>
      </c>
      <c r="G1" s="1" t="s">
        <v>1</v>
      </c>
      <c r="H1" s="10">
        <f>TitlePage!$A$22</f>
        <v>45349</v>
      </c>
      <c r="I1" s="31">
        <f>TitlePage!A17</f>
        <v>0</v>
      </c>
      <c r="K1" s="1"/>
    </row>
    <row r="32" spans="1:4" x14ac:dyDescent="0.2">
      <c r="A32" s="1" t="s">
        <v>25</v>
      </c>
      <c r="D32" s="72" t="s">
        <v>197</v>
      </c>
    </row>
    <row r="33" spans="1:88" x14ac:dyDescent="0.2">
      <c r="A33" s="12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88" x14ac:dyDescent="0.2">
      <c r="A34" s="22" t="s">
        <v>26</v>
      </c>
      <c r="B34" s="63" t="s">
        <v>119</v>
      </c>
      <c r="C34" s="63" t="s">
        <v>71</v>
      </c>
      <c r="D34" s="63" t="s">
        <v>72</v>
      </c>
      <c r="E34" s="63" t="s">
        <v>73</v>
      </c>
      <c r="F34" s="63" t="s">
        <v>74</v>
      </c>
      <c r="G34" s="63" t="s">
        <v>75</v>
      </c>
      <c r="H34" s="63" t="s">
        <v>76</v>
      </c>
      <c r="I34" s="63" t="s">
        <v>77</v>
      </c>
      <c r="J34" s="63" t="s">
        <v>78</v>
      </c>
      <c r="K34" s="63" t="s">
        <v>79</v>
      </c>
      <c r="L34" s="23"/>
      <c r="M34" s="63" t="s">
        <v>120</v>
      </c>
      <c r="N34" s="63" t="s">
        <v>81</v>
      </c>
      <c r="O34" s="63" t="s">
        <v>82</v>
      </c>
      <c r="P34" s="63" t="s">
        <v>83</v>
      </c>
      <c r="Q34" s="63" t="s">
        <v>84</v>
      </c>
      <c r="R34" s="63" t="s">
        <v>85</v>
      </c>
      <c r="S34" s="63" t="s">
        <v>86</v>
      </c>
      <c r="T34" s="63" t="s">
        <v>87</v>
      </c>
      <c r="U34" s="63" t="s">
        <v>88</v>
      </c>
      <c r="V34" s="63" t="s">
        <v>89</v>
      </c>
      <c r="X34" s="63" t="s">
        <v>121</v>
      </c>
      <c r="Y34" s="63" t="s">
        <v>91</v>
      </c>
      <c r="Z34" s="63" t="s">
        <v>92</v>
      </c>
      <c r="AA34" s="63" t="s">
        <v>93</v>
      </c>
      <c r="AB34" s="63" t="s">
        <v>94</v>
      </c>
      <c r="AC34" s="63" t="s">
        <v>95</v>
      </c>
      <c r="AD34" s="63" t="s">
        <v>96</v>
      </c>
      <c r="AE34" s="63" t="s">
        <v>97</v>
      </c>
      <c r="AF34" s="63" t="s">
        <v>98</v>
      </c>
      <c r="AG34" s="63" t="s">
        <v>99</v>
      </c>
      <c r="AH34" s="78"/>
      <c r="AI34" s="63" t="s">
        <v>122</v>
      </c>
      <c r="AJ34" s="63" t="s">
        <v>101</v>
      </c>
      <c r="AK34" s="63" t="s">
        <v>102</v>
      </c>
      <c r="AL34" s="63" t="s">
        <v>103</v>
      </c>
      <c r="AM34" s="63" t="s">
        <v>104</v>
      </c>
      <c r="AN34" s="63" t="s">
        <v>105</v>
      </c>
      <c r="AO34" s="63" t="s">
        <v>106</v>
      </c>
      <c r="AP34" s="63" t="s">
        <v>107</v>
      </c>
      <c r="AQ34" s="63" t="s">
        <v>108</v>
      </c>
      <c r="AR34" s="63" t="s">
        <v>109</v>
      </c>
      <c r="AT34" s="63" t="s">
        <v>126</v>
      </c>
      <c r="AU34" s="63" t="s">
        <v>127</v>
      </c>
      <c r="AV34" s="63" t="s">
        <v>128</v>
      </c>
      <c r="AW34" s="63" t="s">
        <v>129</v>
      </c>
      <c r="AX34" s="63" t="s">
        <v>130</v>
      </c>
      <c r="AY34" s="63" t="s">
        <v>131</v>
      </c>
      <c r="AZ34" s="63" t="s">
        <v>132</v>
      </c>
      <c r="BA34" s="63" t="s">
        <v>133</v>
      </c>
      <c r="BB34" s="63" t="s">
        <v>134</v>
      </c>
      <c r="BC34" s="63" t="s">
        <v>135</v>
      </c>
      <c r="BE34" s="63" t="s">
        <v>136</v>
      </c>
      <c r="BF34" s="63" t="s">
        <v>137</v>
      </c>
      <c r="BG34" s="63" t="s">
        <v>138</v>
      </c>
      <c r="BH34" s="63" t="s">
        <v>139</v>
      </c>
      <c r="BI34" s="63" t="s">
        <v>140</v>
      </c>
      <c r="BJ34" s="63" t="s">
        <v>141</v>
      </c>
      <c r="BK34" s="63" t="s">
        <v>142</v>
      </c>
      <c r="BL34" s="63" t="s">
        <v>143</v>
      </c>
      <c r="BM34" s="63" t="s">
        <v>144</v>
      </c>
      <c r="BN34" s="63" t="s">
        <v>145</v>
      </c>
      <c r="BP34" s="173" t="s">
        <v>191</v>
      </c>
      <c r="BQ34" s="173" t="s">
        <v>173</v>
      </c>
      <c r="BR34" s="173" t="s">
        <v>174</v>
      </c>
      <c r="BS34" s="173" t="s">
        <v>175</v>
      </c>
      <c r="BT34" s="173" t="s">
        <v>176</v>
      </c>
      <c r="BU34" s="173" t="s">
        <v>177</v>
      </c>
      <c r="BV34" s="173" t="s">
        <v>178</v>
      </c>
      <c r="BW34" s="173" t="s">
        <v>179</v>
      </c>
      <c r="BX34" s="173" t="s">
        <v>180</v>
      </c>
      <c r="BY34" s="173" t="s">
        <v>181</v>
      </c>
      <c r="BZ34" s="174"/>
      <c r="CA34" s="173" t="s">
        <v>192</v>
      </c>
      <c r="CB34" s="173" t="s">
        <v>182</v>
      </c>
      <c r="CC34" s="173" t="s">
        <v>183</v>
      </c>
      <c r="CD34" s="173" t="s">
        <v>184</v>
      </c>
      <c r="CE34" s="173" t="s">
        <v>185</v>
      </c>
      <c r="CF34" s="173" t="s">
        <v>186</v>
      </c>
      <c r="CG34" s="173" t="s">
        <v>187</v>
      </c>
      <c r="CH34" s="173" t="s">
        <v>188</v>
      </c>
      <c r="CI34" s="173" t="s">
        <v>189</v>
      </c>
      <c r="CJ34" s="173" t="s">
        <v>190</v>
      </c>
    </row>
    <row r="35" spans="1:88" x14ac:dyDescent="0.2">
      <c r="A35" s="2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37"/>
      <c r="M35" s="11"/>
      <c r="N35" s="11"/>
      <c r="O35" s="11"/>
      <c r="P35" s="11"/>
      <c r="Q35" s="11"/>
      <c r="R35" s="11"/>
      <c r="S35" s="11"/>
      <c r="T35" s="11"/>
      <c r="U35" s="11"/>
      <c r="V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</row>
    <row r="36" spans="1:88" s="70" customFormat="1" x14ac:dyDescent="0.2">
      <c r="A36" s="120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6"/>
      <c r="N36" s="36"/>
      <c r="O36" s="36"/>
      <c r="P36" s="36"/>
      <c r="Q36" s="36"/>
      <c r="R36" s="36"/>
      <c r="S36" s="36"/>
      <c r="T36" s="36"/>
      <c r="U36" s="36"/>
      <c r="V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</row>
    <row r="37" spans="1:88" s="33" customFormat="1" x14ac:dyDescent="0.2">
      <c r="A37" s="40" t="s">
        <v>8</v>
      </c>
      <c r="B37" s="46">
        <v>1034.3699999999999</v>
      </c>
      <c r="C37" s="46">
        <v>1069.8599999999999</v>
      </c>
      <c r="D37" s="46">
        <v>1072.2</v>
      </c>
      <c r="E37" s="46">
        <v>1070.02</v>
      </c>
      <c r="F37" s="46">
        <v>1078.51</v>
      </c>
      <c r="G37" s="46">
        <v>1091.71</v>
      </c>
      <c r="H37" s="46">
        <v>1095.07</v>
      </c>
      <c r="I37" s="46">
        <v>1098.08</v>
      </c>
      <c r="J37" s="46">
        <v>1101.21</v>
      </c>
      <c r="K37" s="46">
        <v>1084.27</v>
      </c>
      <c r="L37" s="46"/>
      <c r="M37" s="46">
        <v>1739.8899999999999</v>
      </c>
      <c r="N37" s="46">
        <v>1785.31</v>
      </c>
      <c r="O37" s="46">
        <v>1777.3700000000001</v>
      </c>
      <c r="P37" s="46">
        <v>1772.93</v>
      </c>
      <c r="Q37" s="46">
        <v>1764.1</v>
      </c>
      <c r="R37" s="46">
        <v>1754.5599999999997</v>
      </c>
      <c r="S37" s="46">
        <v>1753.42</v>
      </c>
      <c r="T37" s="46">
        <v>1742.9</v>
      </c>
      <c r="U37" s="46">
        <v>1738.2399999999998</v>
      </c>
      <c r="V37" s="46">
        <v>1728.7699999999998</v>
      </c>
      <c r="X37" s="100">
        <v>1929.0900000000001</v>
      </c>
      <c r="Y37" s="100">
        <v>1947.7</v>
      </c>
      <c r="Z37" s="100">
        <v>1929.64</v>
      </c>
      <c r="AA37" s="100">
        <v>1920.9100000000003</v>
      </c>
      <c r="AB37" s="100">
        <v>1926.25</v>
      </c>
      <c r="AC37" s="100">
        <v>1909.31</v>
      </c>
      <c r="AD37" s="100">
        <v>1909.32</v>
      </c>
      <c r="AE37" s="100">
        <v>1898.6200000000001</v>
      </c>
      <c r="AF37" s="100">
        <v>1896.1599999999999</v>
      </c>
      <c r="AG37" s="100">
        <v>1885.36</v>
      </c>
      <c r="AI37" s="54">
        <v>2018.56</v>
      </c>
      <c r="AJ37" s="54">
        <v>2006.83</v>
      </c>
      <c r="AK37" s="54">
        <v>1995.1</v>
      </c>
      <c r="AL37" s="54">
        <v>1988.64</v>
      </c>
      <c r="AM37" s="54">
        <v>1961.94</v>
      </c>
      <c r="AN37" s="54">
        <v>1951.28</v>
      </c>
      <c r="AO37" s="54">
        <v>1970.39</v>
      </c>
      <c r="AP37" s="54">
        <v>1978.15</v>
      </c>
      <c r="AQ37" s="54">
        <v>1957.94</v>
      </c>
      <c r="AR37" s="54">
        <v>1975.0599999999997</v>
      </c>
      <c r="AT37" s="152">
        <v>1878.53</v>
      </c>
      <c r="AU37" s="46">
        <v>1980.01</v>
      </c>
      <c r="AV37" s="46">
        <v>1968.46</v>
      </c>
      <c r="AW37" s="46">
        <v>1974.2799999999997</v>
      </c>
      <c r="AX37" s="46">
        <v>1967.45</v>
      </c>
      <c r="AY37" s="46">
        <v>1966.7099999999998</v>
      </c>
      <c r="AZ37" s="46">
        <v>1950.12</v>
      </c>
      <c r="BA37" s="46">
        <v>1937.15</v>
      </c>
      <c r="BB37" s="46">
        <v>1944.04</v>
      </c>
      <c r="BC37" s="46">
        <v>1947.9400000000003</v>
      </c>
      <c r="BE37" s="46">
        <v>1919.32</v>
      </c>
      <c r="BF37" s="46">
        <v>2041.02</v>
      </c>
      <c r="BG37" s="46">
        <v>2056.12</v>
      </c>
      <c r="BH37" s="46">
        <v>2048.7199999999998</v>
      </c>
      <c r="BI37" s="46">
        <v>2041.4</v>
      </c>
      <c r="BJ37" s="46">
        <v>2033.66</v>
      </c>
      <c r="BK37" s="46">
        <v>2034.28</v>
      </c>
      <c r="BL37" s="46">
        <v>2011.05</v>
      </c>
      <c r="BM37" s="46">
        <v>2013.1300000000003</v>
      </c>
      <c r="BN37" s="46">
        <v>1998.96</v>
      </c>
      <c r="BP37" s="46">
        <v>2190.59</v>
      </c>
      <c r="BQ37" s="46">
        <v>2233.21</v>
      </c>
      <c r="BR37" s="46">
        <v>2240.66</v>
      </c>
      <c r="BS37" s="46">
        <v>2232.5899999999997</v>
      </c>
      <c r="BT37" s="46">
        <v>2220.08</v>
      </c>
      <c r="BU37" s="46">
        <v>2211.5700000000002</v>
      </c>
    </row>
    <row r="38" spans="1:88" x14ac:dyDescent="0.2">
      <c r="A38" s="2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37"/>
      <c r="M38" s="47"/>
    </row>
    <row r="107" spans="3:3" x14ac:dyDescent="0.2">
      <c r="C107" s="1" t="s">
        <v>123</v>
      </c>
    </row>
    <row r="108" spans="3:3" x14ac:dyDescent="0.2">
      <c r="C108" s="1" t="s">
        <v>124</v>
      </c>
    </row>
  </sheetData>
  <pageMargins left="0.5" right="0.5" top="1" bottom="1" header="0.5" footer="0.5"/>
  <pageSetup scale="78" fitToHeight="3" orientation="portrait" r:id="rId1"/>
  <headerFooter alignWithMargins="0">
    <oddFooter>&amp;L&amp;"-,Regular"&amp;8 D:\CFC\K12\K12 FC 200903\ &amp;F&amp;"Arial,Regular"_x000D_
_x000D_
&amp;"-,Regular" &amp;A&amp;C&amp;"-,Regular"&amp;8&amp;P &amp;R&amp;"-,Regular"&amp;8 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</sheetPr>
  <dimension ref="A1:CB307"/>
  <sheetViews>
    <sheetView topLeftCell="AV133" zoomScale="85" zoomScaleNormal="85" workbookViewId="0">
      <selection activeCell="BJ177" sqref="BJ177"/>
    </sheetView>
  </sheetViews>
  <sheetFormatPr defaultRowHeight="12.75" x14ac:dyDescent="0.2"/>
  <cols>
    <col min="1" max="1" width="10.25" style="1" customWidth="1"/>
    <col min="2" max="10" width="8.375" style="1" customWidth="1"/>
    <col min="11" max="11" width="8.625" style="1" customWidth="1"/>
    <col min="15" max="15" width="16" bestFit="1" customWidth="1"/>
    <col min="26" max="30" width="13" bestFit="1" customWidth="1"/>
    <col min="32" max="32" width="15.375" bestFit="1" customWidth="1"/>
    <col min="33" max="33" width="13" bestFit="1" customWidth="1"/>
    <col min="34" max="35" width="9.875" bestFit="1" customWidth="1"/>
    <col min="38" max="40" width="13" bestFit="1" customWidth="1"/>
    <col min="42" max="51" width="13" bestFit="1" customWidth="1"/>
    <col min="52" max="60" width="12.875" bestFit="1" customWidth="1"/>
    <col min="62" max="70" width="15.25" bestFit="1" customWidth="1"/>
    <col min="72" max="80" width="15.25" bestFit="1" customWidth="1"/>
  </cols>
  <sheetData>
    <row r="1" spans="1:15" x14ac:dyDescent="0.2">
      <c r="A1" s="1" t="s">
        <v>0</v>
      </c>
      <c r="D1" s="1" t="str">
        <f>'ALL K12 &amp; RS TRACKING'!$D$1</f>
        <v>Feb 2024 FC</v>
      </c>
      <c r="E1" s="1" t="s">
        <v>62</v>
      </c>
      <c r="F1" s="1" t="str">
        <f>TitlePage!A21</f>
        <v>2022-23 FINAL 2023 Apportionment; Feb 2024  Apportionment</v>
      </c>
      <c r="H1" s="8" t="str">
        <f>"Actuals as of "</f>
        <v xml:space="preserve">Actuals as of </v>
      </c>
      <c r="I1" s="10">
        <f>TitlePage!$A$22</f>
        <v>45349</v>
      </c>
      <c r="J1" s="9">
        <f>TitlePage!$A$17</f>
        <v>0</v>
      </c>
      <c r="L1" s="1"/>
      <c r="M1" s="1"/>
    </row>
    <row r="15" spans="1:15" x14ac:dyDescent="0.2">
      <c r="M15" s="55"/>
      <c r="N15" s="33"/>
      <c r="O15" s="33"/>
    </row>
    <row r="16" spans="1:15" x14ac:dyDescent="0.2">
      <c r="M16" s="33"/>
      <c r="N16" s="33"/>
    </row>
    <row r="17" spans="13:14" x14ac:dyDescent="0.2">
      <c r="M17" s="33"/>
      <c r="N17" s="33"/>
    </row>
    <row r="18" spans="13:14" x14ac:dyDescent="0.2">
      <c r="M18" s="33"/>
      <c r="N18" s="33"/>
    </row>
    <row r="41" spans="13:13" x14ac:dyDescent="0.2">
      <c r="M41" s="34"/>
    </row>
    <row r="42" spans="13:13" x14ac:dyDescent="0.2">
      <c r="M42" s="34"/>
    </row>
    <row r="43" spans="13:13" x14ac:dyDescent="0.2">
      <c r="M43" s="34"/>
    </row>
    <row r="68" spans="14:20" x14ac:dyDescent="0.2">
      <c r="N68" s="19"/>
    </row>
    <row r="74" spans="14:20" x14ac:dyDescent="0.2">
      <c r="P74" s="33"/>
      <c r="Q74" s="33"/>
      <c r="R74" s="33"/>
      <c r="S74" s="33"/>
      <c r="T74" s="33"/>
    </row>
    <row r="103" spans="13:16" x14ac:dyDescent="0.2">
      <c r="M103" s="7"/>
      <c r="N103" s="7"/>
      <c r="O103" s="7"/>
      <c r="P103" s="7"/>
    </row>
    <row r="143" spans="13:17" x14ac:dyDescent="0.2">
      <c r="P143" s="37"/>
      <c r="Q143" s="37"/>
    </row>
    <row r="144" spans="13:17" x14ac:dyDescent="0.2">
      <c r="M144" s="50"/>
      <c r="P144" s="37"/>
      <c r="Q144" s="37"/>
    </row>
    <row r="145" spans="1:80" x14ac:dyDescent="0.2">
      <c r="P145" s="37"/>
      <c r="Q145" s="37"/>
    </row>
    <row r="146" spans="1:80" x14ac:dyDescent="0.2">
      <c r="A146" s="1" t="s">
        <v>5</v>
      </c>
      <c r="F146" s="72"/>
      <c r="P146" s="37"/>
      <c r="Q146" s="37"/>
    </row>
    <row r="148" spans="1:80" x14ac:dyDescent="0.2">
      <c r="A148" s="24" t="s">
        <v>3</v>
      </c>
      <c r="B148" s="63" t="s">
        <v>71</v>
      </c>
      <c r="C148" s="63" t="s">
        <v>72</v>
      </c>
      <c r="D148" s="63" t="s">
        <v>73</v>
      </c>
      <c r="E148" s="63" t="s">
        <v>74</v>
      </c>
      <c r="F148" s="63" t="s">
        <v>75</v>
      </c>
      <c r="G148" s="63" t="s">
        <v>76</v>
      </c>
      <c r="H148" s="63" t="s">
        <v>77</v>
      </c>
      <c r="I148" s="63" t="s">
        <v>78</v>
      </c>
      <c r="J148" s="63" t="s">
        <v>79</v>
      </c>
      <c r="K148" s="23"/>
      <c r="L148" s="63" t="s">
        <v>81</v>
      </c>
      <c r="M148" s="63" t="s">
        <v>82</v>
      </c>
      <c r="N148" s="63" t="s">
        <v>83</v>
      </c>
      <c r="O148" s="63" t="s">
        <v>84</v>
      </c>
      <c r="P148" s="63" t="s">
        <v>85</v>
      </c>
      <c r="Q148" s="63" t="s">
        <v>86</v>
      </c>
      <c r="R148" s="63" t="s">
        <v>87</v>
      </c>
      <c r="S148" s="63" t="s">
        <v>88</v>
      </c>
      <c r="T148" s="63" t="s">
        <v>89</v>
      </c>
      <c r="U148" s="78"/>
      <c r="V148" s="63" t="s">
        <v>91</v>
      </c>
      <c r="W148" s="63" t="s">
        <v>92</v>
      </c>
      <c r="X148" s="63" t="s">
        <v>93</v>
      </c>
      <c r="Y148" s="63" t="s">
        <v>94</v>
      </c>
      <c r="Z148" s="63" t="s">
        <v>95</v>
      </c>
      <c r="AA148" s="63" t="s">
        <v>96</v>
      </c>
      <c r="AB148" s="63" t="s">
        <v>97</v>
      </c>
      <c r="AC148" s="63" t="s">
        <v>98</v>
      </c>
      <c r="AD148" s="63" t="s">
        <v>99</v>
      </c>
      <c r="AF148" s="63" t="s">
        <v>101</v>
      </c>
      <c r="AG148" s="63" t="s">
        <v>102</v>
      </c>
      <c r="AH148" s="63" t="s">
        <v>103</v>
      </c>
      <c r="AI148" s="63" t="s">
        <v>104</v>
      </c>
      <c r="AJ148" s="63" t="s">
        <v>105</v>
      </c>
      <c r="AK148" s="63" t="s">
        <v>106</v>
      </c>
      <c r="AL148" s="63" t="s">
        <v>107</v>
      </c>
      <c r="AM148" s="63" t="s">
        <v>108</v>
      </c>
      <c r="AN148" s="63" t="s">
        <v>109</v>
      </c>
      <c r="AP148" s="63" t="s">
        <v>127</v>
      </c>
      <c r="AQ148" s="63" t="s">
        <v>128</v>
      </c>
      <c r="AR148" s="63" t="s">
        <v>129</v>
      </c>
      <c r="AS148" s="63" t="s">
        <v>130</v>
      </c>
      <c r="AT148" s="63" t="s">
        <v>131</v>
      </c>
      <c r="AU148" s="63" t="s">
        <v>132</v>
      </c>
      <c r="AV148" s="63" t="s">
        <v>133</v>
      </c>
      <c r="AW148" s="63" t="s">
        <v>134</v>
      </c>
      <c r="AX148" s="63" t="s">
        <v>135</v>
      </c>
      <c r="AZ148" s="63" t="s">
        <v>137</v>
      </c>
      <c r="BA148" s="63" t="s">
        <v>138</v>
      </c>
      <c r="BB148" s="63" t="s">
        <v>139</v>
      </c>
      <c r="BC148" s="63" t="s">
        <v>140</v>
      </c>
      <c r="BD148" s="63" t="s">
        <v>141</v>
      </c>
      <c r="BE148" s="63" t="s">
        <v>142</v>
      </c>
      <c r="BF148" s="63" t="s">
        <v>143</v>
      </c>
      <c r="BG148" s="63" t="s">
        <v>144</v>
      </c>
      <c r="BH148" s="63" t="s">
        <v>145</v>
      </c>
      <c r="BJ148" s="173" t="s">
        <v>173</v>
      </c>
      <c r="BK148" s="173" t="s">
        <v>174</v>
      </c>
      <c r="BL148" s="173" t="s">
        <v>175</v>
      </c>
      <c r="BM148" s="173" t="s">
        <v>176</v>
      </c>
      <c r="BN148" s="173" t="s">
        <v>177</v>
      </c>
      <c r="BO148" s="173" t="s">
        <v>178</v>
      </c>
      <c r="BP148" s="173" t="s">
        <v>179</v>
      </c>
      <c r="BQ148" s="173" t="s">
        <v>180</v>
      </c>
      <c r="BR148" s="173" t="s">
        <v>181</v>
      </c>
      <c r="BS148" s="174"/>
      <c r="BT148" s="173" t="s">
        <v>182</v>
      </c>
      <c r="BU148" s="173" t="s">
        <v>183</v>
      </c>
      <c r="BV148" s="173" t="s">
        <v>184</v>
      </c>
      <c r="BW148" s="173" t="s">
        <v>185</v>
      </c>
      <c r="BX148" s="173" t="s">
        <v>186</v>
      </c>
      <c r="BY148" s="173" t="s">
        <v>187</v>
      </c>
      <c r="BZ148" s="173" t="s">
        <v>188</v>
      </c>
      <c r="CA148" s="173" t="s">
        <v>189</v>
      </c>
      <c r="CB148" s="173" t="s">
        <v>190</v>
      </c>
    </row>
    <row r="149" spans="1:80" ht="11.25" customHeight="1" x14ac:dyDescent="0.2">
      <c r="A149" s="88"/>
      <c r="B149" s="11"/>
      <c r="C149" s="11"/>
      <c r="D149" s="11"/>
      <c r="E149" s="11"/>
      <c r="F149" s="11"/>
      <c r="G149" s="11"/>
      <c r="H149" s="11"/>
      <c r="I149" s="11"/>
      <c r="J149" s="11"/>
      <c r="K149" s="25"/>
      <c r="L149" s="37"/>
      <c r="M149" s="37"/>
      <c r="N149" s="37"/>
      <c r="O149" s="37"/>
      <c r="P149" s="37"/>
      <c r="Q149" s="37"/>
      <c r="R149" s="37"/>
      <c r="S149" s="37"/>
      <c r="T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</row>
    <row r="150" spans="1:80" s="70" customFormat="1" ht="11.25" customHeight="1" x14ac:dyDescent="0.2">
      <c r="A150" s="35" t="str">
        <f>D1</f>
        <v>Feb 2024 FC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7"/>
      <c r="M150" s="37"/>
      <c r="N150" s="37"/>
      <c r="O150" s="37"/>
      <c r="P150" s="37"/>
      <c r="Q150" s="37"/>
      <c r="R150" s="37"/>
      <c r="S150" s="37"/>
      <c r="T150" s="37"/>
      <c r="V150" s="37"/>
      <c r="W150" s="37"/>
      <c r="X150" s="37"/>
      <c r="Y150" s="37"/>
      <c r="Z150" s="37"/>
      <c r="AA150" s="37"/>
      <c r="AB150" s="37"/>
      <c r="AC150" s="37"/>
      <c r="AD150" s="37"/>
      <c r="AF150" s="37"/>
      <c r="AG150" s="37"/>
      <c r="AH150" s="37"/>
      <c r="AI150" s="37"/>
      <c r="AJ150" s="37"/>
      <c r="AK150" s="37"/>
      <c r="AL150" s="37"/>
      <c r="AM150" s="37"/>
      <c r="AN150" s="37"/>
    </row>
    <row r="151" spans="1:80" ht="11.25" customHeight="1" x14ac:dyDescent="0.2">
      <c r="A151" s="13" t="s">
        <v>8</v>
      </c>
      <c r="B151" s="46">
        <v>7769</v>
      </c>
      <c r="C151" s="46">
        <v>7803</v>
      </c>
      <c r="D151" s="46">
        <v>7961</v>
      </c>
      <c r="E151" s="46">
        <v>8000</v>
      </c>
      <c r="F151" s="46">
        <v>8126</v>
      </c>
      <c r="G151" s="46">
        <v>8261</v>
      </c>
      <c r="H151" s="46">
        <v>8471</v>
      </c>
      <c r="I151" s="46">
        <v>8671</v>
      </c>
      <c r="J151" s="46">
        <v>8916</v>
      </c>
      <c r="K151" s="14"/>
      <c r="L151" s="46">
        <v>8929</v>
      </c>
      <c r="M151" s="46">
        <v>9063</v>
      </c>
      <c r="N151" s="46">
        <v>9103</v>
      </c>
      <c r="O151" s="46">
        <v>9126</v>
      </c>
      <c r="P151" s="46">
        <v>9346</v>
      </c>
      <c r="Q151" s="46">
        <v>9294</v>
      </c>
      <c r="R151" s="46">
        <v>9355</v>
      </c>
      <c r="S151" s="46">
        <v>9582</v>
      </c>
      <c r="T151" s="46">
        <v>9660</v>
      </c>
      <c r="V151" s="46">
        <v>9505</v>
      </c>
      <c r="W151" s="46">
        <v>9569</v>
      </c>
      <c r="X151" s="46">
        <v>9678</v>
      </c>
      <c r="Y151" s="54">
        <v>9653</v>
      </c>
      <c r="Z151" s="109">
        <v>9692</v>
      </c>
      <c r="AA151" s="109">
        <v>9762</v>
      </c>
      <c r="AB151" s="109">
        <v>9821</v>
      </c>
      <c r="AC151" s="109">
        <v>10077</v>
      </c>
      <c r="AD151" s="109">
        <v>10202</v>
      </c>
      <c r="AF151" s="86"/>
      <c r="AG151" s="86"/>
      <c r="AH151" s="86"/>
      <c r="AI151" s="86"/>
      <c r="AJ151" s="86"/>
      <c r="AK151" s="86"/>
      <c r="AL151" s="86"/>
      <c r="AM151" s="86"/>
      <c r="AN151" s="86"/>
      <c r="AP151" s="86"/>
      <c r="AQ151" s="86"/>
      <c r="AR151" s="86"/>
      <c r="AS151" s="86"/>
      <c r="AT151" s="86"/>
      <c r="AU151" s="86"/>
      <c r="AV151" s="86"/>
      <c r="AW151" s="86"/>
      <c r="AX151" s="86"/>
      <c r="AZ151" s="86"/>
      <c r="BA151" s="86"/>
      <c r="BB151" s="86"/>
      <c r="BC151" s="86"/>
      <c r="BD151" s="86"/>
      <c r="BE151" s="86"/>
      <c r="BF151" s="86"/>
      <c r="BG151" s="86"/>
      <c r="BH151" s="86"/>
    </row>
    <row r="152" spans="1:80" ht="11.25" customHeight="1" x14ac:dyDescent="0.2">
      <c r="A152" s="35" t="s">
        <v>9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V152" s="38"/>
      <c r="W152" s="38"/>
      <c r="X152" s="38"/>
      <c r="Y152" s="38"/>
      <c r="Z152" s="38"/>
      <c r="AA152" s="38"/>
      <c r="AB152" s="38"/>
      <c r="AC152" s="38"/>
      <c r="AD152" s="38"/>
      <c r="AF152" s="38" t="str">
        <f t="shared" ref="AF152:AN152" si="0">IF(AF151&gt;0,AF151-AF150, " ")</f>
        <v xml:space="preserve"> </v>
      </c>
      <c r="AG152" s="38" t="str">
        <f t="shared" si="0"/>
        <v xml:space="preserve"> </v>
      </c>
      <c r="AH152" s="38" t="str">
        <f t="shared" si="0"/>
        <v xml:space="preserve"> </v>
      </c>
      <c r="AI152" s="38" t="str">
        <f t="shared" si="0"/>
        <v xml:space="preserve"> </v>
      </c>
      <c r="AJ152" s="38" t="str">
        <f t="shared" si="0"/>
        <v xml:space="preserve"> </v>
      </c>
      <c r="AK152" s="38" t="str">
        <f t="shared" si="0"/>
        <v xml:space="preserve"> </v>
      </c>
      <c r="AL152" s="38" t="str">
        <f t="shared" si="0"/>
        <v xml:space="preserve"> </v>
      </c>
      <c r="AM152" s="38" t="str">
        <f t="shared" si="0"/>
        <v xml:space="preserve"> </v>
      </c>
      <c r="AN152" s="38" t="str">
        <f t="shared" si="0"/>
        <v xml:space="preserve"> </v>
      </c>
      <c r="AP152" s="38" t="str">
        <f t="shared" ref="AP152:AX152" si="1">IF(AP151&gt;0,AP151-AP150, " ")</f>
        <v xml:space="preserve"> </v>
      </c>
      <c r="AQ152" s="38" t="str">
        <f t="shared" si="1"/>
        <v xml:space="preserve"> </v>
      </c>
      <c r="AR152" s="38" t="str">
        <f t="shared" si="1"/>
        <v xml:space="preserve"> </v>
      </c>
      <c r="AS152" s="38" t="str">
        <f t="shared" si="1"/>
        <v xml:space="preserve"> </v>
      </c>
      <c r="AT152" s="38" t="str">
        <f t="shared" si="1"/>
        <v xml:space="preserve"> </v>
      </c>
      <c r="AU152" s="38" t="str">
        <f t="shared" si="1"/>
        <v xml:space="preserve"> </v>
      </c>
      <c r="AV152" s="38" t="str">
        <f t="shared" si="1"/>
        <v xml:space="preserve"> </v>
      </c>
      <c r="AW152" s="38" t="str">
        <f t="shared" si="1"/>
        <v xml:space="preserve"> </v>
      </c>
      <c r="AX152" s="38" t="str">
        <f t="shared" si="1"/>
        <v xml:space="preserve"> </v>
      </c>
      <c r="AZ152" s="38" t="str">
        <f t="shared" ref="AZ152:BH152" si="2">IF(AZ151&gt;0,AZ151-AZ150, " ")</f>
        <v xml:space="preserve"> </v>
      </c>
      <c r="BA152" s="38" t="str">
        <f t="shared" si="2"/>
        <v xml:space="preserve"> </v>
      </c>
      <c r="BB152" s="38" t="str">
        <f t="shared" si="2"/>
        <v xml:space="preserve"> </v>
      </c>
      <c r="BC152" s="38" t="str">
        <f t="shared" si="2"/>
        <v xml:space="preserve"> </v>
      </c>
      <c r="BD152" s="38" t="str">
        <f t="shared" si="2"/>
        <v xml:space="preserve"> </v>
      </c>
      <c r="BE152" s="38" t="str">
        <f t="shared" si="2"/>
        <v xml:space="preserve"> </v>
      </c>
      <c r="BF152" s="38" t="str">
        <f t="shared" si="2"/>
        <v xml:space="preserve"> </v>
      </c>
      <c r="BG152" s="38" t="str">
        <f t="shared" si="2"/>
        <v xml:space="preserve"> </v>
      </c>
      <c r="BH152" s="38" t="str">
        <f t="shared" si="2"/>
        <v xml:space="preserve"> </v>
      </c>
    </row>
    <row r="153" spans="1:80" ht="11.25" customHeight="1" x14ac:dyDescent="0.2">
      <c r="A153" s="40" t="s">
        <v>10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V153" s="41"/>
      <c r="W153" s="41"/>
      <c r="X153" s="41"/>
      <c r="Y153" s="41"/>
      <c r="Z153" s="41"/>
      <c r="AA153" s="41"/>
      <c r="AB153" s="41"/>
      <c r="AC153" s="41"/>
      <c r="AD153" s="41"/>
      <c r="AF153" s="41" t="str">
        <f t="shared" ref="AF153:AN153" si="3">(IF(AF151&gt;0,AF152/AF150," "))</f>
        <v xml:space="preserve"> </v>
      </c>
      <c r="AG153" s="41" t="str">
        <f t="shared" si="3"/>
        <v xml:space="preserve"> </v>
      </c>
      <c r="AH153" s="41" t="str">
        <f t="shared" si="3"/>
        <v xml:space="preserve"> </v>
      </c>
      <c r="AI153" s="41" t="str">
        <f t="shared" si="3"/>
        <v xml:space="preserve"> </v>
      </c>
      <c r="AJ153" s="41" t="str">
        <f t="shared" si="3"/>
        <v xml:space="preserve"> </v>
      </c>
      <c r="AK153" s="41" t="str">
        <f t="shared" si="3"/>
        <v xml:space="preserve"> </v>
      </c>
      <c r="AL153" s="41" t="str">
        <f t="shared" si="3"/>
        <v xml:space="preserve"> </v>
      </c>
      <c r="AM153" s="41" t="str">
        <f t="shared" si="3"/>
        <v xml:space="preserve"> </v>
      </c>
      <c r="AN153" s="41" t="str">
        <f t="shared" si="3"/>
        <v xml:space="preserve"> </v>
      </c>
      <c r="AP153" s="41" t="str">
        <f t="shared" ref="AP153:AX153" si="4">(IF(AP151&gt;0,AP152/AP150," "))</f>
        <v xml:space="preserve"> </v>
      </c>
      <c r="AQ153" s="41" t="str">
        <f t="shared" si="4"/>
        <v xml:space="preserve"> </v>
      </c>
      <c r="AR153" s="41" t="str">
        <f t="shared" si="4"/>
        <v xml:space="preserve"> </v>
      </c>
      <c r="AS153" s="41" t="str">
        <f t="shared" si="4"/>
        <v xml:space="preserve"> </v>
      </c>
      <c r="AT153" s="41" t="str">
        <f t="shared" si="4"/>
        <v xml:space="preserve"> </v>
      </c>
      <c r="AU153" s="41" t="str">
        <f t="shared" si="4"/>
        <v xml:space="preserve"> </v>
      </c>
      <c r="AV153" s="41" t="str">
        <f t="shared" si="4"/>
        <v xml:space="preserve"> </v>
      </c>
      <c r="AW153" s="41" t="str">
        <f t="shared" si="4"/>
        <v xml:space="preserve"> </v>
      </c>
      <c r="AX153" s="41" t="str">
        <f t="shared" si="4"/>
        <v xml:space="preserve"> </v>
      </c>
      <c r="AZ153" s="41" t="str">
        <f t="shared" ref="AZ153:BH153" si="5">(IF(AZ151&gt;0,AZ152/AZ150," "))</f>
        <v xml:space="preserve"> </v>
      </c>
      <c r="BA153" s="41" t="str">
        <f t="shared" si="5"/>
        <v xml:space="preserve"> </v>
      </c>
      <c r="BB153" s="41" t="str">
        <f t="shared" si="5"/>
        <v xml:space="preserve"> </v>
      </c>
      <c r="BC153" s="41" t="str">
        <f t="shared" si="5"/>
        <v xml:space="preserve"> </v>
      </c>
      <c r="BD153" s="41" t="str">
        <f t="shared" si="5"/>
        <v xml:space="preserve"> </v>
      </c>
      <c r="BE153" s="41" t="str">
        <f t="shared" si="5"/>
        <v xml:space="preserve"> </v>
      </c>
      <c r="BF153" s="41" t="str">
        <f t="shared" si="5"/>
        <v xml:space="preserve"> </v>
      </c>
      <c r="BG153" s="41" t="str">
        <f t="shared" si="5"/>
        <v xml:space="preserve"> </v>
      </c>
      <c r="BH153" s="41" t="str">
        <f t="shared" si="5"/>
        <v xml:space="preserve"> </v>
      </c>
    </row>
    <row r="154" spans="1:80" ht="11.25" customHeight="1" x14ac:dyDescent="0.2"/>
    <row r="155" spans="1:80" ht="11.25" customHeight="1" x14ac:dyDescent="0.2">
      <c r="A155" s="24" t="s">
        <v>4</v>
      </c>
      <c r="B155" s="63" t="s">
        <v>71</v>
      </c>
      <c r="C155" s="63" t="s">
        <v>72</v>
      </c>
      <c r="D155" s="63" t="s">
        <v>73</v>
      </c>
      <c r="E155" s="63" t="s">
        <v>74</v>
      </c>
      <c r="F155" s="63" t="s">
        <v>75</v>
      </c>
      <c r="G155" s="63" t="s">
        <v>76</v>
      </c>
      <c r="H155" s="63" t="s">
        <v>77</v>
      </c>
      <c r="I155" s="63" t="s">
        <v>78</v>
      </c>
      <c r="J155" s="63" t="s">
        <v>79</v>
      </c>
      <c r="K155" s="23"/>
      <c r="L155" s="63" t="s">
        <v>81</v>
      </c>
      <c r="M155" s="63" t="s">
        <v>82</v>
      </c>
      <c r="N155" s="63" t="s">
        <v>83</v>
      </c>
      <c r="O155" s="63" t="s">
        <v>84</v>
      </c>
      <c r="P155" s="63" t="s">
        <v>85</v>
      </c>
      <c r="Q155" s="63" t="s">
        <v>86</v>
      </c>
      <c r="R155" s="63" t="s">
        <v>87</v>
      </c>
      <c r="S155" s="63" t="s">
        <v>88</v>
      </c>
      <c r="T155" s="63" t="s">
        <v>89</v>
      </c>
      <c r="U155" s="78"/>
      <c r="V155" s="63" t="s">
        <v>91</v>
      </c>
      <c r="W155" s="63" t="s">
        <v>92</v>
      </c>
      <c r="X155" s="63" t="s">
        <v>93</v>
      </c>
      <c r="Y155" s="63" t="s">
        <v>94</v>
      </c>
      <c r="Z155" s="63" t="s">
        <v>95</v>
      </c>
      <c r="AA155" s="63" t="s">
        <v>96</v>
      </c>
      <c r="AB155" s="63" t="s">
        <v>97</v>
      </c>
      <c r="AC155" s="63" t="s">
        <v>98</v>
      </c>
      <c r="AD155" s="63" t="s">
        <v>99</v>
      </c>
      <c r="AF155" s="63" t="s">
        <v>101</v>
      </c>
      <c r="AG155" s="63" t="s">
        <v>102</v>
      </c>
      <c r="AH155" s="63" t="s">
        <v>103</v>
      </c>
      <c r="AI155" s="63" t="s">
        <v>104</v>
      </c>
      <c r="AJ155" s="63" t="s">
        <v>105</v>
      </c>
      <c r="AK155" s="63" t="s">
        <v>106</v>
      </c>
      <c r="AL155" s="63" t="s">
        <v>107</v>
      </c>
      <c r="AM155" s="63" t="s">
        <v>108</v>
      </c>
      <c r="AN155" s="63" t="s">
        <v>109</v>
      </c>
      <c r="AP155" s="63" t="s">
        <v>127</v>
      </c>
      <c r="AQ155" s="63" t="s">
        <v>128</v>
      </c>
      <c r="AR155" s="63" t="s">
        <v>129</v>
      </c>
      <c r="AS155" s="63" t="s">
        <v>130</v>
      </c>
      <c r="AT155" s="63" t="s">
        <v>131</v>
      </c>
      <c r="AU155" s="63" t="s">
        <v>132</v>
      </c>
      <c r="AV155" s="63" t="s">
        <v>133</v>
      </c>
      <c r="AW155" s="63" t="s">
        <v>134</v>
      </c>
      <c r="AX155" s="63" t="s">
        <v>135</v>
      </c>
      <c r="AZ155" s="63" t="s">
        <v>137</v>
      </c>
      <c r="BA155" s="63" t="s">
        <v>138</v>
      </c>
      <c r="BB155" s="63" t="s">
        <v>139</v>
      </c>
      <c r="BC155" s="63" t="s">
        <v>140</v>
      </c>
      <c r="BD155" s="63" t="s">
        <v>141</v>
      </c>
      <c r="BE155" s="63" t="s">
        <v>142</v>
      </c>
      <c r="BF155" s="63" t="s">
        <v>143</v>
      </c>
      <c r="BG155" s="63" t="s">
        <v>144</v>
      </c>
      <c r="BH155" s="63" t="s">
        <v>145</v>
      </c>
      <c r="BJ155" s="173" t="s">
        <v>173</v>
      </c>
      <c r="BK155" s="173" t="s">
        <v>174</v>
      </c>
      <c r="BL155" s="173" t="s">
        <v>175</v>
      </c>
      <c r="BM155" s="173" t="s">
        <v>176</v>
      </c>
      <c r="BN155" s="173" t="s">
        <v>177</v>
      </c>
      <c r="BO155" s="173" t="s">
        <v>178</v>
      </c>
      <c r="BP155" s="173" t="s">
        <v>179</v>
      </c>
      <c r="BQ155" s="173" t="s">
        <v>180</v>
      </c>
      <c r="BR155" s="173" t="s">
        <v>181</v>
      </c>
      <c r="BS155" s="174"/>
      <c r="BT155" s="173" t="s">
        <v>182</v>
      </c>
      <c r="BU155" s="173" t="s">
        <v>183</v>
      </c>
      <c r="BV155" s="173" t="s">
        <v>184</v>
      </c>
      <c r="BW155" s="173" t="s">
        <v>185</v>
      </c>
      <c r="BX155" s="173" t="s">
        <v>186</v>
      </c>
      <c r="BY155" s="173" t="s">
        <v>187</v>
      </c>
      <c r="BZ155" s="173" t="s">
        <v>188</v>
      </c>
      <c r="CA155" s="173" t="s">
        <v>189</v>
      </c>
      <c r="CB155" s="173" t="s">
        <v>190</v>
      </c>
    </row>
    <row r="156" spans="1:80" ht="11.25" customHeight="1" x14ac:dyDescent="0.2">
      <c r="A156" s="88"/>
      <c r="B156" s="11"/>
      <c r="C156" s="11"/>
      <c r="D156" s="11"/>
      <c r="E156" s="11"/>
      <c r="F156" s="11"/>
      <c r="G156" s="11"/>
      <c r="H156" s="11"/>
      <c r="I156" s="11"/>
      <c r="J156" s="11"/>
      <c r="K156" s="25"/>
      <c r="L156" s="37"/>
      <c r="M156" s="37"/>
      <c r="N156" s="37"/>
      <c r="O156" s="37"/>
      <c r="P156" s="37"/>
      <c r="Q156" s="37"/>
      <c r="R156" s="37"/>
      <c r="S156" s="37"/>
      <c r="T156" s="37"/>
      <c r="V156" s="37"/>
      <c r="W156" s="37"/>
      <c r="X156" s="37"/>
      <c r="Y156" s="37"/>
      <c r="Z156" s="37"/>
      <c r="AA156" s="37"/>
      <c r="AB156" s="37"/>
      <c r="AC156" s="37"/>
      <c r="AD156" s="37"/>
      <c r="AF156" s="37"/>
      <c r="AG156" s="37"/>
      <c r="AH156" s="37"/>
      <c r="AI156" s="37"/>
      <c r="AJ156" s="37"/>
      <c r="AK156" s="37"/>
      <c r="AL156" s="37"/>
      <c r="AM156" s="37"/>
      <c r="AN156" s="37"/>
      <c r="AP156" s="80"/>
      <c r="AQ156" s="80"/>
      <c r="AR156" s="80"/>
      <c r="AS156" s="80"/>
      <c r="AT156" s="80"/>
      <c r="AU156" s="80"/>
      <c r="AV156" s="80"/>
      <c r="AW156" s="80"/>
      <c r="AX156" s="80"/>
      <c r="AZ156" s="80"/>
      <c r="BA156" s="80"/>
      <c r="BB156" s="80"/>
      <c r="BC156" s="80"/>
      <c r="BD156" s="80"/>
      <c r="BE156" s="80"/>
      <c r="BF156" s="80"/>
      <c r="BG156" s="80"/>
      <c r="BH156" s="80"/>
    </row>
    <row r="157" spans="1:80" s="70" customFormat="1" ht="11.25" customHeight="1" x14ac:dyDescent="0.2">
      <c r="A157" s="35" t="str">
        <f>$A$150</f>
        <v>Feb 2024 FC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V157" s="36"/>
      <c r="W157" s="36"/>
      <c r="X157" s="36"/>
      <c r="Y157" s="36"/>
      <c r="Z157" s="36"/>
      <c r="AA157" s="36"/>
      <c r="AB157" s="36"/>
      <c r="AC157" s="36"/>
      <c r="AD157" s="36"/>
      <c r="AF157" s="36"/>
      <c r="AG157" s="36"/>
      <c r="AH157" s="36"/>
      <c r="AI157" s="36"/>
      <c r="AJ157" s="36"/>
      <c r="AK157" s="36"/>
      <c r="AL157" s="36"/>
      <c r="AM157" s="36"/>
      <c r="AN157" s="36"/>
      <c r="AP157" s="79">
        <v>8778</v>
      </c>
      <c r="AQ157" s="79">
        <v>9598</v>
      </c>
      <c r="AR157" s="79">
        <v>10339</v>
      </c>
      <c r="AS157" s="79">
        <v>10955</v>
      </c>
      <c r="AT157" s="79">
        <v>11657</v>
      </c>
      <c r="AU157" s="79">
        <v>12496</v>
      </c>
      <c r="AV157" s="79">
        <v>13340</v>
      </c>
      <c r="AW157" s="79">
        <v>14143</v>
      </c>
      <c r="AX157" s="79">
        <v>14825</v>
      </c>
      <c r="AZ157" s="79">
        <v>9994.6684817202004</v>
      </c>
      <c r="BA157" s="79">
        <v>10734.922848829656</v>
      </c>
      <c r="BB157" s="79">
        <v>11602.49589595289</v>
      </c>
      <c r="BC157" s="79">
        <v>12257.127791452016</v>
      </c>
      <c r="BD157" s="79">
        <v>13056.305274200551</v>
      </c>
      <c r="BE157" s="79">
        <v>13931.444820909974</v>
      </c>
      <c r="BF157" s="79">
        <v>14913.882101633939</v>
      </c>
      <c r="BG157" s="79">
        <v>15683.661132685018</v>
      </c>
      <c r="BH157" s="79">
        <v>16408.192733436073</v>
      </c>
      <c r="BJ157" s="79">
        <v>11178.576526076753</v>
      </c>
      <c r="BK157" s="79">
        <v>12023.020293484418</v>
      </c>
      <c r="BL157" s="79">
        <v>12909.767301908139</v>
      </c>
      <c r="BM157" s="79">
        <v>13600.53417674893</v>
      </c>
      <c r="BN157" s="79">
        <v>14493.246192269065</v>
      </c>
      <c r="BO157" s="79">
        <v>15467.012905715779</v>
      </c>
      <c r="BP157" s="79">
        <v>16560.696158560721</v>
      </c>
      <c r="BQ157" s="79">
        <v>17413.435994281448</v>
      </c>
      <c r="BR157" s="79">
        <v>18205.1072219753</v>
      </c>
      <c r="BT157" s="79">
        <v>11678.155473021521</v>
      </c>
      <c r="BU157" s="79">
        <v>12560.338064070236</v>
      </c>
      <c r="BV157" s="79">
        <v>13486.714459620423</v>
      </c>
      <c r="BW157" s="79">
        <v>14208.352222817373</v>
      </c>
      <c r="BX157" s="79">
        <v>15140.960206093165</v>
      </c>
      <c r="BY157" s="79">
        <v>16158.245282377826</v>
      </c>
      <c r="BZ157" s="79">
        <v>17300.806057908492</v>
      </c>
      <c r="CA157" s="79">
        <v>18191.655474768948</v>
      </c>
      <c r="CB157" s="79">
        <v>19018.707081828201</v>
      </c>
    </row>
    <row r="158" spans="1:80" ht="11.25" customHeight="1" x14ac:dyDescent="0.2">
      <c r="A158" s="13" t="s">
        <v>8</v>
      </c>
      <c r="B158" s="46">
        <v>10021</v>
      </c>
      <c r="C158" s="46">
        <v>10960</v>
      </c>
      <c r="D158" s="46">
        <v>11733</v>
      </c>
      <c r="E158" s="46">
        <v>12336</v>
      </c>
      <c r="F158" s="46">
        <v>13083</v>
      </c>
      <c r="G158" s="46">
        <v>13782</v>
      </c>
      <c r="H158" s="46">
        <v>14562</v>
      </c>
      <c r="I158" s="46">
        <v>15168</v>
      </c>
      <c r="J158" s="46">
        <v>15619</v>
      </c>
      <c r="K158" s="14"/>
      <c r="L158" s="46">
        <v>10624</v>
      </c>
      <c r="M158" s="46">
        <v>11506</v>
      </c>
      <c r="N158" s="46">
        <v>12412</v>
      </c>
      <c r="O158" s="46">
        <v>13018</v>
      </c>
      <c r="P158" s="46">
        <v>13829</v>
      </c>
      <c r="Q158" s="46">
        <v>14465</v>
      </c>
      <c r="R158" s="46">
        <v>15310</v>
      </c>
      <c r="S158" s="46">
        <v>15999</v>
      </c>
      <c r="T158" s="46">
        <v>16613</v>
      </c>
      <c r="V158" s="46">
        <v>11093</v>
      </c>
      <c r="W158" s="46">
        <v>12008</v>
      </c>
      <c r="X158" s="46">
        <v>12853</v>
      </c>
      <c r="Y158" s="46">
        <v>13708</v>
      </c>
      <c r="Z158" s="109">
        <v>14502</v>
      </c>
      <c r="AA158" s="109">
        <v>15277</v>
      </c>
      <c r="AB158" s="109">
        <v>15378</v>
      </c>
      <c r="AC158" s="109">
        <v>16104</v>
      </c>
      <c r="AD158" s="109">
        <v>16760</v>
      </c>
      <c r="AF158" s="54">
        <v>9725</v>
      </c>
      <c r="AG158" s="54">
        <v>10368</v>
      </c>
      <c r="AH158" s="54">
        <v>10844</v>
      </c>
      <c r="AI158" s="54">
        <v>11285</v>
      </c>
      <c r="AJ158" s="54">
        <v>11762</v>
      </c>
      <c r="AK158" s="54">
        <v>12283</v>
      </c>
      <c r="AL158" s="54">
        <v>12916</v>
      </c>
      <c r="AM158" s="54">
        <v>13457</v>
      </c>
      <c r="AN158" s="54">
        <v>13912</v>
      </c>
      <c r="AP158" s="151">
        <v>8778</v>
      </c>
      <c r="AQ158" s="101">
        <v>9598</v>
      </c>
      <c r="AR158" s="101">
        <v>10339</v>
      </c>
      <c r="AS158" s="101">
        <v>10955</v>
      </c>
      <c r="AT158" s="101">
        <v>11657</v>
      </c>
      <c r="AU158" s="101">
        <v>12496</v>
      </c>
      <c r="AV158" s="101">
        <v>13340</v>
      </c>
      <c r="AW158" s="54">
        <v>14143</v>
      </c>
      <c r="AX158" s="54">
        <v>14825</v>
      </c>
      <c r="AZ158" s="54">
        <v>9994</v>
      </c>
      <c r="BA158" s="54">
        <v>10738</v>
      </c>
      <c r="BB158" s="54">
        <v>11601</v>
      </c>
      <c r="BC158" s="54">
        <v>12249</v>
      </c>
      <c r="BD158" s="54">
        <v>13053</v>
      </c>
      <c r="BE158" s="54">
        <v>13930</v>
      </c>
      <c r="BF158" s="54">
        <v>14915</v>
      </c>
      <c r="BG158" s="54">
        <v>15683</v>
      </c>
      <c r="BH158" s="54">
        <v>16396</v>
      </c>
      <c r="BJ158" s="54">
        <v>11144.503447586689</v>
      </c>
      <c r="BK158" s="54">
        <v>11989.834201711947</v>
      </c>
      <c r="BL158" s="54">
        <v>12876.780056881842</v>
      </c>
      <c r="BM158" s="54">
        <v>13616.913723883654</v>
      </c>
      <c r="BN158" s="54">
        <v>14445.440470696816</v>
      </c>
      <c r="BO158" s="86"/>
      <c r="BP158" s="86"/>
      <c r="BQ158" s="86"/>
      <c r="BR158" s="86"/>
      <c r="BT158" s="86"/>
      <c r="BU158" s="86"/>
      <c r="BV158" s="86"/>
      <c r="BW158" s="86"/>
      <c r="BX158" s="86"/>
      <c r="BY158" s="86"/>
      <c r="BZ158" s="86"/>
      <c r="CA158" s="86"/>
      <c r="CB158" s="86"/>
    </row>
    <row r="159" spans="1:80" ht="11.25" customHeight="1" x14ac:dyDescent="0.2">
      <c r="A159" s="35" t="s">
        <v>9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V159" s="38"/>
      <c r="W159" s="38"/>
      <c r="X159" s="38"/>
      <c r="Y159" s="38"/>
      <c r="Z159" s="38"/>
      <c r="AA159" s="38"/>
      <c r="AB159" s="38"/>
      <c r="AC159" s="38"/>
      <c r="AD159" s="38"/>
      <c r="AF159" s="38"/>
      <c r="AG159" s="38"/>
      <c r="AH159" s="38"/>
      <c r="AI159" s="38"/>
      <c r="AJ159" s="38"/>
      <c r="AK159" s="38"/>
      <c r="AL159" s="38"/>
      <c r="AM159" s="38"/>
      <c r="AN159" s="38"/>
      <c r="AP159" s="38">
        <f t="shared" ref="AP159:AX159" si="6">IF(AP158&gt;0,AP158-AP157, " ")</f>
        <v>0</v>
      </c>
      <c r="AQ159" s="38">
        <f t="shared" si="6"/>
        <v>0</v>
      </c>
      <c r="AR159" s="38">
        <f t="shared" si="6"/>
        <v>0</v>
      </c>
      <c r="AS159" s="38">
        <f t="shared" si="6"/>
        <v>0</v>
      </c>
      <c r="AT159" s="38">
        <f t="shared" si="6"/>
        <v>0</v>
      </c>
      <c r="AU159" s="38">
        <f t="shared" si="6"/>
        <v>0</v>
      </c>
      <c r="AV159" s="38">
        <f t="shared" si="6"/>
        <v>0</v>
      </c>
      <c r="AW159" s="38">
        <f t="shared" si="6"/>
        <v>0</v>
      </c>
      <c r="AX159" s="38">
        <f t="shared" si="6"/>
        <v>0</v>
      </c>
      <c r="AZ159" s="38">
        <f t="shared" ref="AZ159:BH159" si="7">IF(AZ158&gt;0,AZ158-AZ157, " ")</f>
        <v>-0.66848172020036145</v>
      </c>
      <c r="BA159" s="38">
        <f t="shared" si="7"/>
        <v>3.0771511703442229</v>
      </c>
      <c r="BB159" s="38">
        <f t="shared" si="7"/>
        <v>-1.4958959528903506</v>
      </c>
      <c r="BC159" s="38">
        <f t="shared" si="7"/>
        <v>-8.1277914520160266</v>
      </c>
      <c r="BD159" s="38">
        <f t="shared" si="7"/>
        <v>-3.3052742005511391</v>
      </c>
      <c r="BE159" s="38">
        <f t="shared" si="7"/>
        <v>-1.4448209099737142</v>
      </c>
      <c r="BF159" s="38">
        <f t="shared" si="7"/>
        <v>1.1178983660611266</v>
      </c>
      <c r="BG159" s="38">
        <f t="shared" si="7"/>
        <v>-0.66113268501794664</v>
      </c>
      <c r="BH159" s="38">
        <f t="shared" si="7"/>
        <v>-12.192733436073468</v>
      </c>
      <c r="BJ159" s="38">
        <f t="shared" ref="BJ159:BR159" si="8">IF(BJ158&gt;0,BJ158-BJ157, " ")</f>
        <v>-34.07307849006429</v>
      </c>
      <c r="BK159" s="38">
        <f t="shared" si="8"/>
        <v>-33.186091772471627</v>
      </c>
      <c r="BL159" s="38">
        <f t="shared" si="8"/>
        <v>-32.987245026297387</v>
      </c>
      <c r="BM159" s="38">
        <f t="shared" si="8"/>
        <v>16.379547134723907</v>
      </c>
      <c r="BN159" s="38">
        <f t="shared" si="8"/>
        <v>-47.80572157224924</v>
      </c>
      <c r="BO159" s="38" t="str">
        <f t="shared" si="8"/>
        <v xml:space="preserve"> </v>
      </c>
      <c r="BP159" s="38" t="str">
        <f t="shared" si="8"/>
        <v xml:space="preserve"> </v>
      </c>
      <c r="BQ159" s="38" t="str">
        <f t="shared" si="8"/>
        <v xml:space="preserve"> </v>
      </c>
      <c r="BR159" s="38" t="str">
        <f t="shared" si="8"/>
        <v xml:space="preserve"> </v>
      </c>
      <c r="BT159" s="38" t="str">
        <f t="shared" ref="BT159:CB159" si="9">IF(BT158&gt;0,BT158-BT157, " ")</f>
        <v xml:space="preserve"> </v>
      </c>
      <c r="BU159" s="38" t="str">
        <f t="shared" si="9"/>
        <v xml:space="preserve"> </v>
      </c>
      <c r="BV159" s="38" t="str">
        <f t="shared" si="9"/>
        <v xml:space="preserve"> </v>
      </c>
      <c r="BW159" s="38" t="str">
        <f t="shared" si="9"/>
        <v xml:space="preserve"> </v>
      </c>
      <c r="BX159" s="38" t="str">
        <f t="shared" si="9"/>
        <v xml:space="preserve"> </v>
      </c>
      <c r="BY159" s="38" t="str">
        <f t="shared" si="9"/>
        <v xml:space="preserve"> </v>
      </c>
      <c r="BZ159" s="38" t="str">
        <f t="shared" si="9"/>
        <v xml:space="preserve"> </v>
      </c>
      <c r="CA159" s="38" t="str">
        <f t="shared" si="9"/>
        <v xml:space="preserve"> </v>
      </c>
      <c r="CB159" s="38" t="str">
        <f t="shared" si="9"/>
        <v xml:space="preserve"> </v>
      </c>
    </row>
    <row r="160" spans="1:80" ht="11.25" customHeight="1" x14ac:dyDescent="0.2">
      <c r="A160" s="40" t="s">
        <v>10</v>
      </c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V160" s="41"/>
      <c r="W160" s="41"/>
      <c r="X160" s="41"/>
      <c r="Y160" s="41"/>
      <c r="Z160" s="41"/>
      <c r="AA160" s="41"/>
      <c r="AB160" s="41"/>
      <c r="AC160" s="41"/>
      <c r="AD160" s="41"/>
      <c r="AF160" s="41"/>
      <c r="AG160" s="41"/>
      <c r="AH160" s="41"/>
      <c r="AI160" s="41"/>
      <c r="AJ160" s="41"/>
      <c r="AK160" s="41"/>
      <c r="AL160" s="41"/>
      <c r="AM160" s="41"/>
      <c r="AN160" s="41"/>
      <c r="AP160" s="41">
        <f t="shared" ref="AP160:AX160" si="10">(IF(AP158&gt;0,AP159/AP157," "))</f>
        <v>0</v>
      </c>
      <c r="AQ160" s="41">
        <f t="shared" si="10"/>
        <v>0</v>
      </c>
      <c r="AR160" s="41">
        <f t="shared" si="10"/>
        <v>0</v>
      </c>
      <c r="AS160" s="41">
        <f t="shared" si="10"/>
        <v>0</v>
      </c>
      <c r="AT160" s="41">
        <f t="shared" si="10"/>
        <v>0</v>
      </c>
      <c r="AU160" s="41">
        <f t="shared" si="10"/>
        <v>0</v>
      </c>
      <c r="AV160" s="41">
        <f t="shared" si="10"/>
        <v>0</v>
      </c>
      <c r="AW160" s="41">
        <f t="shared" si="10"/>
        <v>0</v>
      </c>
      <c r="AX160" s="41">
        <f t="shared" si="10"/>
        <v>0</v>
      </c>
      <c r="AZ160" s="41">
        <f t="shared" ref="AZ160:BH160" si="11">(IF(AZ158&gt;0,AZ159/AZ157," "))</f>
        <v>-6.6883831256933082E-5</v>
      </c>
      <c r="BA160" s="41">
        <f t="shared" si="11"/>
        <v>2.8664865259648333E-4</v>
      </c>
      <c r="BB160" s="41">
        <f t="shared" si="11"/>
        <v>-1.2892880689681084E-4</v>
      </c>
      <c r="BC160" s="41">
        <f t="shared" si="11"/>
        <v>-6.6310734376811003E-4</v>
      </c>
      <c r="BD160" s="41">
        <f t="shared" si="11"/>
        <v>-2.5315540125140984E-4</v>
      </c>
      <c r="BE160" s="41">
        <f t="shared" si="11"/>
        <v>-1.0370933729753245E-4</v>
      </c>
      <c r="BF160" s="41">
        <f t="shared" si="11"/>
        <v>7.4956899782562415E-5</v>
      </c>
      <c r="BG160" s="41">
        <f t="shared" si="11"/>
        <v>-4.2154231682558788E-5</v>
      </c>
      <c r="BH160" s="41">
        <f t="shared" si="11"/>
        <v>-7.4308814103746592E-4</v>
      </c>
      <c r="BJ160" s="41">
        <f t="shared" ref="BJ160:BR160" si="12">(IF(BJ158&gt;0,BJ159/BJ157," "))</f>
        <v>-3.0480695292983443E-3</v>
      </c>
      <c r="BK160" s="41">
        <f t="shared" si="12"/>
        <v>-2.760212572414605E-3</v>
      </c>
      <c r="BL160" s="41">
        <f t="shared" si="12"/>
        <v>-2.5552160821226948E-3</v>
      </c>
      <c r="BM160" s="41">
        <f t="shared" si="12"/>
        <v>1.2043311624278623E-3</v>
      </c>
      <c r="BN160" s="41">
        <f t="shared" si="12"/>
        <v>-3.2984826820750203E-3</v>
      </c>
      <c r="BO160" s="41" t="str">
        <f t="shared" si="12"/>
        <v xml:space="preserve"> </v>
      </c>
      <c r="BP160" s="41" t="str">
        <f t="shared" si="12"/>
        <v xml:space="preserve"> </v>
      </c>
      <c r="BQ160" s="41" t="str">
        <f t="shared" si="12"/>
        <v xml:space="preserve"> </v>
      </c>
      <c r="BR160" s="41" t="str">
        <f t="shared" si="12"/>
        <v xml:space="preserve"> </v>
      </c>
      <c r="BT160" s="41" t="str">
        <f t="shared" ref="BT160:CB160" si="13">(IF(BT158&gt;0,BT159/BT157," "))</f>
        <v xml:space="preserve"> </v>
      </c>
      <c r="BU160" s="41" t="str">
        <f t="shared" si="13"/>
        <v xml:space="preserve"> </v>
      </c>
      <c r="BV160" s="41" t="str">
        <f t="shared" si="13"/>
        <v xml:space="preserve"> </v>
      </c>
      <c r="BW160" s="41" t="str">
        <f t="shared" si="13"/>
        <v xml:space="preserve"> </v>
      </c>
      <c r="BX160" s="41" t="str">
        <f t="shared" si="13"/>
        <v xml:space="preserve"> </v>
      </c>
      <c r="BY160" s="41" t="str">
        <f t="shared" si="13"/>
        <v xml:space="preserve"> </v>
      </c>
      <c r="BZ160" s="41" t="str">
        <f t="shared" si="13"/>
        <v xml:space="preserve"> </v>
      </c>
      <c r="CA160" s="41" t="str">
        <f t="shared" si="13"/>
        <v xml:space="preserve"> </v>
      </c>
      <c r="CB160" s="41" t="str">
        <f t="shared" si="13"/>
        <v xml:space="preserve"> </v>
      </c>
    </row>
    <row r="161" spans="1:80" ht="11.25" customHeight="1" x14ac:dyDescent="0.2"/>
    <row r="162" spans="1:80" ht="11.25" customHeight="1" x14ac:dyDescent="0.2">
      <c r="A162" s="29" t="s">
        <v>18</v>
      </c>
      <c r="B162" s="63" t="s">
        <v>71</v>
      </c>
      <c r="C162" s="63" t="s">
        <v>72</v>
      </c>
      <c r="D162" s="63" t="s">
        <v>73</v>
      </c>
      <c r="E162" s="63" t="s">
        <v>74</v>
      </c>
      <c r="F162" s="63" t="s">
        <v>75</v>
      </c>
      <c r="G162" s="63" t="s">
        <v>76</v>
      </c>
      <c r="H162" s="63" t="s">
        <v>77</v>
      </c>
      <c r="I162" s="63" t="s">
        <v>78</v>
      </c>
      <c r="J162" s="63" t="s">
        <v>79</v>
      </c>
      <c r="K162" s="23"/>
      <c r="L162" s="63" t="s">
        <v>81</v>
      </c>
      <c r="M162" s="63" t="s">
        <v>82</v>
      </c>
      <c r="N162" s="63" t="s">
        <v>83</v>
      </c>
      <c r="O162" s="63" t="s">
        <v>84</v>
      </c>
      <c r="P162" s="63" t="s">
        <v>85</v>
      </c>
      <c r="Q162" s="63" t="s">
        <v>86</v>
      </c>
      <c r="R162" s="63" t="s">
        <v>87</v>
      </c>
      <c r="S162" s="63" t="s">
        <v>88</v>
      </c>
      <c r="T162" s="63" t="s">
        <v>89</v>
      </c>
      <c r="U162" s="78"/>
      <c r="V162" s="63" t="s">
        <v>91</v>
      </c>
      <c r="W162" s="63" t="s">
        <v>92</v>
      </c>
      <c r="X162" s="63" t="s">
        <v>93</v>
      </c>
      <c r="Y162" s="63" t="s">
        <v>94</v>
      </c>
      <c r="Z162" s="63" t="s">
        <v>95</v>
      </c>
      <c r="AA162" s="63" t="s">
        <v>96</v>
      </c>
      <c r="AB162" s="63" t="s">
        <v>97</v>
      </c>
      <c r="AC162" s="63" t="s">
        <v>98</v>
      </c>
      <c r="AD162" s="63" t="s">
        <v>99</v>
      </c>
      <c r="AF162" s="63" t="s">
        <v>101</v>
      </c>
      <c r="AG162" s="63" t="s">
        <v>102</v>
      </c>
      <c r="AH162" s="63" t="s">
        <v>103</v>
      </c>
      <c r="AI162" s="63" t="s">
        <v>104</v>
      </c>
      <c r="AJ162" s="63" t="s">
        <v>105</v>
      </c>
      <c r="AK162" s="63" t="s">
        <v>106</v>
      </c>
      <c r="AL162" s="63" t="s">
        <v>107</v>
      </c>
      <c r="AM162" s="63" t="s">
        <v>108</v>
      </c>
      <c r="AN162" s="63" t="s">
        <v>109</v>
      </c>
      <c r="AP162" s="63" t="s">
        <v>127</v>
      </c>
      <c r="AQ162" s="63" t="s">
        <v>128</v>
      </c>
      <c r="AR162" s="63" t="s">
        <v>129</v>
      </c>
      <c r="AS162" s="63" t="s">
        <v>130</v>
      </c>
      <c r="AT162" s="63" t="s">
        <v>131</v>
      </c>
      <c r="AU162" s="63" t="s">
        <v>132</v>
      </c>
      <c r="AV162" s="63" t="s">
        <v>133</v>
      </c>
      <c r="AW162" s="63" t="s">
        <v>134</v>
      </c>
      <c r="AX162" s="63" t="s">
        <v>135</v>
      </c>
      <c r="AZ162" s="63" t="s">
        <v>137</v>
      </c>
      <c r="BA162" s="63" t="s">
        <v>138</v>
      </c>
      <c r="BB162" s="63" t="s">
        <v>139</v>
      </c>
      <c r="BC162" s="63" t="s">
        <v>140</v>
      </c>
      <c r="BD162" s="63" t="s">
        <v>141</v>
      </c>
      <c r="BE162" s="63" t="s">
        <v>142</v>
      </c>
      <c r="BF162" s="63" t="s">
        <v>143</v>
      </c>
      <c r="BG162" s="63" t="s">
        <v>144</v>
      </c>
      <c r="BH162" s="63" t="s">
        <v>145</v>
      </c>
      <c r="BJ162" s="173" t="s">
        <v>173</v>
      </c>
      <c r="BK162" s="173" t="s">
        <v>174</v>
      </c>
      <c r="BL162" s="173" t="s">
        <v>175</v>
      </c>
      <c r="BM162" s="173" t="s">
        <v>176</v>
      </c>
      <c r="BN162" s="173" t="s">
        <v>177</v>
      </c>
      <c r="BO162" s="173" t="s">
        <v>178</v>
      </c>
      <c r="BP162" s="173" t="s">
        <v>179</v>
      </c>
      <c r="BQ162" s="173" t="s">
        <v>180</v>
      </c>
      <c r="BR162" s="173" t="s">
        <v>181</v>
      </c>
      <c r="BS162" s="174"/>
      <c r="BT162" s="173" t="s">
        <v>182</v>
      </c>
      <c r="BU162" s="173" t="s">
        <v>183</v>
      </c>
      <c r="BV162" s="173" t="s">
        <v>184</v>
      </c>
      <c r="BW162" s="173" t="s">
        <v>185</v>
      </c>
      <c r="BX162" s="173" t="s">
        <v>186</v>
      </c>
      <c r="BY162" s="173" t="s">
        <v>187</v>
      </c>
      <c r="BZ162" s="173" t="s">
        <v>188</v>
      </c>
      <c r="CA162" s="173" t="s">
        <v>189</v>
      </c>
      <c r="CB162" s="173" t="s">
        <v>190</v>
      </c>
    </row>
    <row r="163" spans="1:80" s="140" customFormat="1" ht="11.25" customHeight="1" x14ac:dyDescent="0.2">
      <c r="A163" s="135" t="s">
        <v>203</v>
      </c>
      <c r="B163" s="150"/>
      <c r="C163" s="150"/>
      <c r="D163" s="150"/>
      <c r="E163" s="150"/>
      <c r="F163" s="150"/>
      <c r="G163" s="150"/>
      <c r="H163" s="150"/>
      <c r="I163" s="150"/>
      <c r="J163" s="150"/>
      <c r="K163" s="135"/>
      <c r="L163" s="131"/>
      <c r="M163" s="131"/>
      <c r="N163" s="131"/>
      <c r="O163" s="131"/>
      <c r="P163" s="131"/>
      <c r="Q163" s="131"/>
      <c r="R163" s="131"/>
      <c r="S163" s="131"/>
      <c r="T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</row>
    <row r="164" spans="1:80" s="70" customFormat="1" ht="11.25" customHeight="1" x14ac:dyDescent="0.2">
      <c r="A164" s="35" t="str">
        <f>$A$157</f>
        <v>Feb 2024 FC</v>
      </c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37"/>
      <c r="M164" s="37"/>
      <c r="N164" s="37"/>
      <c r="O164" s="37"/>
      <c r="P164" s="37"/>
      <c r="Q164" s="37"/>
      <c r="R164" s="37"/>
      <c r="S164" s="37"/>
      <c r="T164" s="37"/>
      <c r="V164" s="37"/>
      <c r="W164" s="37"/>
      <c r="X164" s="37"/>
      <c r="Y164" s="37"/>
      <c r="Z164" s="37"/>
      <c r="AA164" s="37"/>
      <c r="AB164" s="37"/>
      <c r="AC164" s="37"/>
      <c r="AD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122"/>
      <c r="AP164" s="79">
        <v>136334</v>
      </c>
      <c r="AQ164" s="79">
        <v>137198</v>
      </c>
      <c r="AR164" s="79">
        <v>137447</v>
      </c>
      <c r="AS164" s="79">
        <v>138116</v>
      </c>
      <c r="AT164" s="79">
        <v>137967</v>
      </c>
      <c r="AU164" s="79">
        <v>138584</v>
      </c>
      <c r="AV164" s="79">
        <v>139671</v>
      </c>
      <c r="AW164" s="79">
        <v>140080</v>
      </c>
      <c r="AX164" s="79">
        <v>141105</v>
      </c>
      <c r="AY164" s="79"/>
      <c r="AZ164" s="79">
        <v>139897.61746564889</v>
      </c>
      <c r="BA164" s="79">
        <v>141376.64238793217</v>
      </c>
      <c r="BB164" s="79">
        <v>141926.09486557473</v>
      </c>
      <c r="BC164" s="79">
        <v>142508.57158756035</v>
      </c>
      <c r="BD164" s="79">
        <v>143113.15147401951</v>
      </c>
      <c r="BE164" s="79">
        <v>144002.69941432294</v>
      </c>
      <c r="BF164" s="79">
        <v>145480.38081813115</v>
      </c>
      <c r="BG164" s="79">
        <v>146583.50836038822</v>
      </c>
      <c r="BH164" s="79">
        <v>147863.52534196674</v>
      </c>
      <c r="BJ164" s="79">
        <v>147576.76755516481</v>
      </c>
      <c r="BK164" s="79">
        <v>147868.67044942325</v>
      </c>
      <c r="BL164" s="79">
        <v>148535.43858297588</v>
      </c>
      <c r="BM164" s="79">
        <v>149041.07992647248</v>
      </c>
      <c r="BN164" s="79">
        <v>149608.98543598241</v>
      </c>
      <c r="BO164" s="79">
        <v>150530.6509394015</v>
      </c>
      <c r="BP164" s="79">
        <v>151283.30419409848</v>
      </c>
      <c r="BQ164" s="79">
        <v>152450.6120287696</v>
      </c>
      <c r="BR164" s="79">
        <v>153752.60922897968</v>
      </c>
      <c r="BT164" s="79">
        <v>151559.48747514898</v>
      </c>
      <c r="BU164" s="79">
        <v>151859.26808275571</v>
      </c>
      <c r="BV164" s="79">
        <v>152544.03058474115</v>
      </c>
      <c r="BW164" s="79">
        <v>153063.31789626152</v>
      </c>
      <c r="BX164" s="79">
        <v>153646.54972456041</v>
      </c>
      <c r="BY164" s="79">
        <v>154593.08862520073</v>
      </c>
      <c r="BZ164" s="79">
        <v>155366.05406832672</v>
      </c>
      <c r="CA164" s="79">
        <v>156564.86455916057</v>
      </c>
      <c r="CB164" s="79">
        <v>157901.99933739833</v>
      </c>
    </row>
    <row r="165" spans="1:80" ht="11.25" customHeight="1" x14ac:dyDescent="0.2">
      <c r="A165" s="13" t="s">
        <v>8</v>
      </c>
      <c r="B165" s="20">
        <v>131517</v>
      </c>
      <c r="C165" s="20">
        <v>132372</v>
      </c>
      <c r="D165" s="20">
        <v>132650</v>
      </c>
      <c r="E165" s="20">
        <v>133043</v>
      </c>
      <c r="F165" s="20">
        <v>133319</v>
      </c>
      <c r="G165" s="20">
        <v>133855</v>
      </c>
      <c r="H165" s="20">
        <v>134842</v>
      </c>
      <c r="I165" s="20">
        <v>135028</v>
      </c>
      <c r="J165" s="20">
        <v>136020</v>
      </c>
      <c r="K165" s="14"/>
      <c r="L165" s="46">
        <v>135294</v>
      </c>
      <c r="M165" s="46">
        <v>136481</v>
      </c>
      <c r="N165" s="46">
        <v>136678</v>
      </c>
      <c r="O165" s="46">
        <v>137131</v>
      </c>
      <c r="P165" s="46">
        <v>137507</v>
      </c>
      <c r="Q165" s="46">
        <v>137609</v>
      </c>
      <c r="R165" s="46">
        <v>138476</v>
      </c>
      <c r="S165" s="46">
        <v>139292</v>
      </c>
      <c r="T165" s="46">
        <v>139705</v>
      </c>
      <c r="V165" s="46">
        <v>139636</v>
      </c>
      <c r="W165" s="46">
        <v>140518</v>
      </c>
      <c r="X165" s="46">
        <v>140822</v>
      </c>
      <c r="Y165" s="46">
        <v>141285</v>
      </c>
      <c r="Z165" s="109">
        <v>141477</v>
      </c>
      <c r="AA165" s="109">
        <v>142651</v>
      </c>
      <c r="AB165" s="109">
        <v>142389</v>
      </c>
      <c r="AC165" s="109">
        <v>143248</v>
      </c>
      <c r="AD165" s="109">
        <v>143689</v>
      </c>
      <c r="AF165" s="54">
        <v>134982</v>
      </c>
      <c r="AG165" s="54">
        <v>137110</v>
      </c>
      <c r="AH165" s="54">
        <v>137786</v>
      </c>
      <c r="AI165" s="54">
        <v>138455.5</v>
      </c>
      <c r="AJ165" s="54">
        <v>138576</v>
      </c>
      <c r="AK165" s="54">
        <v>139130</v>
      </c>
      <c r="AL165" s="54">
        <v>139745</v>
      </c>
      <c r="AM165" s="54">
        <v>139879</v>
      </c>
      <c r="AN165" s="54">
        <v>140148</v>
      </c>
      <c r="AP165" s="151">
        <v>136334</v>
      </c>
      <c r="AQ165" s="101">
        <v>137198</v>
      </c>
      <c r="AR165" s="101">
        <v>137447</v>
      </c>
      <c r="AS165" s="101">
        <v>138116</v>
      </c>
      <c r="AT165" s="101">
        <v>137967</v>
      </c>
      <c r="AU165" s="101">
        <v>138584</v>
      </c>
      <c r="AV165" s="101">
        <v>139671</v>
      </c>
      <c r="AW165" s="54">
        <v>140080</v>
      </c>
      <c r="AX165" s="54">
        <v>141105</v>
      </c>
      <c r="AZ165" s="54">
        <v>139873</v>
      </c>
      <c r="BA165" s="54">
        <v>141353</v>
      </c>
      <c r="BB165" s="54">
        <v>141861</v>
      </c>
      <c r="BC165" s="54">
        <v>142442</v>
      </c>
      <c r="BD165" s="54">
        <v>143027</v>
      </c>
      <c r="BE165" s="54">
        <v>143907</v>
      </c>
      <c r="BF165" s="54">
        <v>145400</v>
      </c>
      <c r="BG165" s="54">
        <v>146518</v>
      </c>
      <c r="BH165" s="54">
        <v>147765</v>
      </c>
      <c r="BJ165" s="54">
        <v>147374.38196402247</v>
      </c>
      <c r="BK165" s="54">
        <v>147620.44894995927</v>
      </c>
      <c r="BL165" s="54">
        <v>148339.73235140438</v>
      </c>
      <c r="BM165" s="54">
        <v>149219.41188482745</v>
      </c>
      <c r="BN165" s="54">
        <v>149132.03256873327</v>
      </c>
      <c r="BO165" s="86"/>
      <c r="BP165" s="86"/>
      <c r="BQ165" s="86"/>
      <c r="BR165" s="86"/>
      <c r="BT165" s="86"/>
      <c r="BU165" s="86"/>
      <c r="BV165" s="86"/>
      <c r="BW165" s="86"/>
      <c r="BX165" s="86"/>
      <c r="BY165" s="86"/>
      <c r="BZ165" s="86"/>
      <c r="CA165" s="86"/>
      <c r="CB165" s="86"/>
    </row>
    <row r="166" spans="1:80" ht="11.25" customHeight="1" x14ac:dyDescent="0.2">
      <c r="A166" s="35" t="s">
        <v>9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V166" s="38"/>
      <c r="W166" s="38"/>
      <c r="X166" s="38"/>
      <c r="Y166" s="38"/>
      <c r="Z166" s="38"/>
      <c r="AA166" s="38"/>
      <c r="AB166" s="38"/>
      <c r="AC166" s="38"/>
      <c r="AD166" s="38"/>
      <c r="AF166" s="38"/>
      <c r="AG166" s="38"/>
      <c r="AH166" s="38"/>
      <c r="AI166" s="38"/>
      <c r="AJ166" s="38"/>
      <c r="AK166" s="38"/>
      <c r="AL166" s="38"/>
      <c r="AM166" s="38"/>
      <c r="AN166" s="38"/>
      <c r="AP166" s="38">
        <f t="shared" ref="AP166:AX166" si="14">IF(AP165&gt;0,AP165-AP164, " ")</f>
        <v>0</v>
      </c>
      <c r="AQ166" s="38">
        <f t="shared" si="14"/>
        <v>0</v>
      </c>
      <c r="AR166" s="38">
        <f t="shared" si="14"/>
        <v>0</v>
      </c>
      <c r="AS166" s="38">
        <f t="shared" si="14"/>
        <v>0</v>
      </c>
      <c r="AT166" s="38">
        <f t="shared" si="14"/>
        <v>0</v>
      </c>
      <c r="AU166" s="38">
        <f t="shared" si="14"/>
        <v>0</v>
      </c>
      <c r="AV166" s="38">
        <f t="shared" si="14"/>
        <v>0</v>
      </c>
      <c r="AW166" s="38">
        <f t="shared" si="14"/>
        <v>0</v>
      </c>
      <c r="AX166" s="38">
        <f t="shared" si="14"/>
        <v>0</v>
      </c>
      <c r="AZ166" s="38">
        <f t="shared" ref="AZ166:BH166" si="15">IF(AZ165&gt;0,AZ165-AZ164, " ")</f>
        <v>-24.617465648887446</v>
      </c>
      <c r="BA166" s="38">
        <f t="shared" si="15"/>
        <v>-23.642387932166457</v>
      </c>
      <c r="BB166" s="38">
        <f t="shared" si="15"/>
        <v>-65.094865574734285</v>
      </c>
      <c r="BC166" s="38">
        <f t="shared" si="15"/>
        <v>-66.571587560349144</v>
      </c>
      <c r="BD166" s="38">
        <f t="shared" si="15"/>
        <v>-86.151474019512534</v>
      </c>
      <c r="BE166" s="38">
        <f t="shared" si="15"/>
        <v>-95.699414322938537</v>
      </c>
      <c r="BF166" s="38">
        <f t="shared" si="15"/>
        <v>-80.380818131146953</v>
      </c>
      <c r="BG166" s="38">
        <f t="shared" si="15"/>
        <v>-65.508360388223082</v>
      </c>
      <c r="BH166" s="38">
        <f t="shared" si="15"/>
        <v>-98.525341966742417</v>
      </c>
      <c r="BJ166" s="38">
        <f t="shared" ref="BJ166:BR166" si="16">IF(BJ165&gt;0,BJ165-BJ164, " ")</f>
        <v>-202.38559114234522</v>
      </c>
      <c r="BK166" s="38">
        <f t="shared" si="16"/>
        <v>-248.22149946397985</v>
      </c>
      <c r="BL166" s="38">
        <f t="shared" si="16"/>
        <v>-195.70623157150112</v>
      </c>
      <c r="BM166" s="38">
        <f t="shared" si="16"/>
        <v>178.33195835497463</v>
      </c>
      <c r="BN166" s="38">
        <f t="shared" si="16"/>
        <v>-476.95286724914331</v>
      </c>
      <c r="BO166" s="38" t="str">
        <f t="shared" si="16"/>
        <v xml:space="preserve"> </v>
      </c>
      <c r="BP166" s="38" t="str">
        <f t="shared" si="16"/>
        <v xml:space="preserve"> </v>
      </c>
      <c r="BQ166" s="38" t="str">
        <f t="shared" si="16"/>
        <v xml:space="preserve"> </v>
      </c>
      <c r="BR166" s="38" t="str">
        <f t="shared" si="16"/>
        <v xml:space="preserve"> </v>
      </c>
      <c r="BT166" s="38" t="str">
        <f t="shared" ref="BT166:CB166" si="17">IF(BT165&gt;0,BT165-BT164, " ")</f>
        <v xml:space="preserve"> </v>
      </c>
      <c r="BU166" s="38" t="str">
        <f t="shared" si="17"/>
        <v xml:space="preserve"> </v>
      </c>
      <c r="BV166" s="38" t="str">
        <f t="shared" si="17"/>
        <v xml:space="preserve"> </v>
      </c>
      <c r="BW166" s="38" t="str">
        <f t="shared" si="17"/>
        <v xml:space="preserve"> </v>
      </c>
      <c r="BX166" s="38" t="str">
        <f t="shared" si="17"/>
        <v xml:space="preserve"> </v>
      </c>
      <c r="BY166" s="38" t="str">
        <f t="shared" si="17"/>
        <v xml:space="preserve"> </v>
      </c>
      <c r="BZ166" s="38" t="str">
        <f t="shared" si="17"/>
        <v xml:space="preserve"> </v>
      </c>
      <c r="CA166" s="38" t="str">
        <f t="shared" si="17"/>
        <v xml:space="preserve"> </v>
      </c>
      <c r="CB166" s="38" t="str">
        <f t="shared" si="17"/>
        <v xml:space="preserve"> </v>
      </c>
    </row>
    <row r="167" spans="1:80" ht="11.25" customHeight="1" x14ac:dyDescent="0.2">
      <c r="A167" s="40" t="s">
        <v>10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V167" s="41"/>
      <c r="W167" s="41"/>
      <c r="X167" s="41"/>
      <c r="Y167" s="41"/>
      <c r="Z167" s="41"/>
      <c r="AA167" s="41"/>
      <c r="AB167" s="41"/>
      <c r="AC167" s="41"/>
      <c r="AD167" s="41"/>
      <c r="AF167" s="41"/>
      <c r="AG167" s="41"/>
      <c r="AH167" s="41"/>
      <c r="AI167" s="41"/>
      <c r="AJ167" s="41"/>
      <c r="AK167" s="41"/>
      <c r="AL167" s="41"/>
      <c r="AM167" s="41"/>
      <c r="AN167" s="41"/>
      <c r="AP167" s="41">
        <f t="shared" ref="AP167:AX167" si="18">(IF(AP165&gt;0,AP166/AP164," "))</f>
        <v>0</v>
      </c>
      <c r="AQ167" s="41">
        <f t="shared" si="18"/>
        <v>0</v>
      </c>
      <c r="AR167" s="41">
        <f t="shared" si="18"/>
        <v>0</v>
      </c>
      <c r="AS167" s="41">
        <f t="shared" si="18"/>
        <v>0</v>
      </c>
      <c r="AT167" s="41">
        <f t="shared" si="18"/>
        <v>0</v>
      </c>
      <c r="AU167" s="41">
        <f t="shared" si="18"/>
        <v>0</v>
      </c>
      <c r="AV167" s="41">
        <f t="shared" si="18"/>
        <v>0</v>
      </c>
      <c r="AW167" s="41">
        <f t="shared" si="18"/>
        <v>0</v>
      </c>
      <c r="AX167" s="41">
        <f t="shared" si="18"/>
        <v>0</v>
      </c>
      <c r="AZ167" s="41">
        <f t="shared" ref="AZ167:BH167" si="19">(IF(AZ165&gt;0,AZ166/AZ164," "))</f>
        <v>-1.7596772621901252E-4</v>
      </c>
      <c r="BA167" s="41">
        <f t="shared" si="19"/>
        <v>-1.6722980212878898E-4</v>
      </c>
      <c r="BB167" s="41">
        <f t="shared" si="19"/>
        <v>-4.5865325637536121E-4</v>
      </c>
      <c r="BC167" s="41">
        <f t="shared" si="19"/>
        <v>-4.6714093628709289E-4</v>
      </c>
      <c r="BD167" s="41">
        <f t="shared" si="19"/>
        <v>-6.0198153092276996E-4</v>
      </c>
      <c r="BE167" s="41">
        <f t="shared" si="19"/>
        <v>-6.645668082067911E-4</v>
      </c>
      <c r="BF167" s="41">
        <f t="shared" si="19"/>
        <v>-5.5251998708769621E-4</v>
      </c>
      <c r="BG167" s="41">
        <f t="shared" si="19"/>
        <v>-4.4690129961390414E-4</v>
      </c>
      <c r="BH167" s="41">
        <f t="shared" si="19"/>
        <v>-6.6632620681050998E-4</v>
      </c>
      <c r="BJ167" s="41">
        <f t="shared" ref="BJ167:BR167" si="20">(IF(BJ165&gt;0,BJ166/BJ164," "))</f>
        <v>-1.3713919507465336E-3</v>
      </c>
      <c r="BK167" s="41">
        <f t="shared" si="20"/>
        <v>-1.6786618741451464E-3</v>
      </c>
      <c r="BL167" s="41">
        <f t="shared" si="20"/>
        <v>-1.317572650934574E-3</v>
      </c>
      <c r="BM167" s="41">
        <f t="shared" si="20"/>
        <v>1.196528892859287E-3</v>
      </c>
      <c r="BN167" s="41">
        <f t="shared" si="20"/>
        <v>-3.187996134451638E-3</v>
      </c>
      <c r="BO167" s="41" t="str">
        <f t="shared" si="20"/>
        <v xml:space="preserve"> </v>
      </c>
      <c r="BP167" s="41" t="str">
        <f t="shared" si="20"/>
        <v xml:space="preserve"> </v>
      </c>
      <c r="BQ167" s="41" t="str">
        <f t="shared" si="20"/>
        <v xml:space="preserve"> </v>
      </c>
      <c r="BR167" s="41" t="str">
        <f t="shared" si="20"/>
        <v xml:space="preserve"> </v>
      </c>
      <c r="BT167" s="41" t="str">
        <f t="shared" ref="BT167:CB167" si="21">(IF(BT165&gt;0,BT166/BT164," "))</f>
        <v xml:space="preserve"> </v>
      </c>
      <c r="BU167" s="41" t="str">
        <f t="shared" si="21"/>
        <v xml:space="preserve"> </v>
      </c>
      <c r="BV167" s="41" t="str">
        <f t="shared" si="21"/>
        <v xml:space="preserve"> </v>
      </c>
      <c r="BW167" s="41" t="str">
        <f t="shared" si="21"/>
        <v xml:space="preserve"> </v>
      </c>
      <c r="BX167" s="41" t="str">
        <f t="shared" si="21"/>
        <v xml:space="preserve"> </v>
      </c>
      <c r="BY167" s="41" t="str">
        <f t="shared" si="21"/>
        <v xml:space="preserve"> </v>
      </c>
      <c r="BZ167" s="41" t="str">
        <f t="shared" si="21"/>
        <v xml:space="preserve"> </v>
      </c>
      <c r="CA167" s="41" t="str">
        <f t="shared" si="21"/>
        <v xml:space="preserve"> </v>
      </c>
      <c r="CB167" s="41" t="str">
        <f t="shared" si="21"/>
        <v xml:space="preserve"> </v>
      </c>
    </row>
    <row r="168" spans="1:80" ht="11.25" customHeight="1" x14ac:dyDescent="0.2"/>
    <row r="169" spans="1:80" ht="11.25" customHeight="1" x14ac:dyDescent="0.2">
      <c r="A169" s="24" t="s">
        <v>2</v>
      </c>
      <c r="B169" s="63" t="s">
        <v>71</v>
      </c>
      <c r="C169" s="63" t="s">
        <v>72</v>
      </c>
      <c r="D169" s="63" t="s">
        <v>73</v>
      </c>
      <c r="E169" s="63" t="s">
        <v>74</v>
      </c>
      <c r="F169" s="63" t="s">
        <v>75</v>
      </c>
      <c r="G169" s="63" t="s">
        <v>76</v>
      </c>
      <c r="H169" s="63" t="s">
        <v>77</v>
      </c>
      <c r="I169" s="63" t="s">
        <v>78</v>
      </c>
      <c r="J169" s="63" t="s">
        <v>79</v>
      </c>
      <c r="K169" s="23"/>
      <c r="L169" s="63" t="s">
        <v>81</v>
      </c>
      <c r="M169" s="63" t="s">
        <v>82</v>
      </c>
      <c r="N169" s="63" t="s">
        <v>83</v>
      </c>
      <c r="O169" s="63" t="s">
        <v>84</v>
      </c>
      <c r="P169" s="63" t="s">
        <v>85</v>
      </c>
      <c r="Q169" s="63" t="s">
        <v>86</v>
      </c>
      <c r="R169" s="63" t="s">
        <v>87</v>
      </c>
      <c r="S169" s="63" t="s">
        <v>88</v>
      </c>
      <c r="T169" s="63" t="s">
        <v>89</v>
      </c>
      <c r="U169" s="78"/>
      <c r="V169" s="63" t="s">
        <v>91</v>
      </c>
      <c r="W169" s="63" t="s">
        <v>92</v>
      </c>
      <c r="X169" s="63" t="s">
        <v>93</v>
      </c>
      <c r="Y169" s="63" t="s">
        <v>94</v>
      </c>
      <c r="Z169" s="63" t="s">
        <v>95</v>
      </c>
      <c r="AA169" s="63" t="s">
        <v>96</v>
      </c>
      <c r="AB169" s="63" t="s">
        <v>97</v>
      </c>
      <c r="AC169" s="63" t="s">
        <v>98</v>
      </c>
      <c r="AD169" s="63" t="s">
        <v>99</v>
      </c>
      <c r="AF169" s="63" t="s">
        <v>101</v>
      </c>
      <c r="AG169" s="63" t="s">
        <v>102</v>
      </c>
      <c r="AH169" s="63" t="s">
        <v>103</v>
      </c>
      <c r="AI169" s="63" t="s">
        <v>104</v>
      </c>
      <c r="AJ169" s="63" t="s">
        <v>105</v>
      </c>
      <c r="AK169" s="63" t="s">
        <v>106</v>
      </c>
      <c r="AL169" s="63" t="s">
        <v>107</v>
      </c>
      <c r="AM169" s="63" t="s">
        <v>108</v>
      </c>
      <c r="AN169" s="63" t="s">
        <v>109</v>
      </c>
      <c r="AP169" s="63" t="s">
        <v>127</v>
      </c>
      <c r="AQ169" s="63" t="s">
        <v>128</v>
      </c>
      <c r="AR169" s="63" t="s">
        <v>129</v>
      </c>
      <c r="AS169" s="63" t="s">
        <v>130</v>
      </c>
      <c r="AT169" s="63" t="s">
        <v>131</v>
      </c>
      <c r="AU169" s="63" t="s">
        <v>132</v>
      </c>
      <c r="AV169" s="63" t="s">
        <v>133</v>
      </c>
      <c r="AW169" s="63" t="s">
        <v>134</v>
      </c>
      <c r="AX169" s="63" t="s">
        <v>135</v>
      </c>
      <c r="AZ169" s="63" t="s">
        <v>137</v>
      </c>
      <c r="BA169" s="63" t="s">
        <v>138</v>
      </c>
      <c r="BB169" s="63" t="s">
        <v>139</v>
      </c>
      <c r="BC169" s="63" t="s">
        <v>140</v>
      </c>
      <c r="BD169" s="63" t="s">
        <v>141</v>
      </c>
      <c r="BE169" s="63" t="s">
        <v>142</v>
      </c>
      <c r="BF169" s="63" t="s">
        <v>143</v>
      </c>
      <c r="BG169" s="63" t="s">
        <v>144</v>
      </c>
      <c r="BH169" s="63" t="s">
        <v>145</v>
      </c>
      <c r="BJ169" s="173" t="s">
        <v>173</v>
      </c>
      <c r="BK169" s="173" t="s">
        <v>174</v>
      </c>
      <c r="BL169" s="173" t="s">
        <v>175</v>
      </c>
      <c r="BM169" s="173" t="s">
        <v>176</v>
      </c>
      <c r="BN169" s="173" t="s">
        <v>177</v>
      </c>
      <c r="BO169" s="173" t="s">
        <v>178</v>
      </c>
      <c r="BP169" s="173" t="s">
        <v>179</v>
      </c>
      <c r="BQ169" s="173" t="s">
        <v>180</v>
      </c>
      <c r="BR169" s="173" t="s">
        <v>181</v>
      </c>
      <c r="BS169" s="174"/>
      <c r="BT169" s="173" t="s">
        <v>182</v>
      </c>
      <c r="BU169" s="173" t="s">
        <v>183</v>
      </c>
      <c r="BV169" s="173" t="s">
        <v>184</v>
      </c>
      <c r="BW169" s="173" t="s">
        <v>185</v>
      </c>
      <c r="BX169" s="173" t="s">
        <v>186</v>
      </c>
      <c r="BY169" s="173" t="s">
        <v>187</v>
      </c>
      <c r="BZ169" s="173" t="s">
        <v>188</v>
      </c>
      <c r="CA169" s="173" t="s">
        <v>189</v>
      </c>
      <c r="CB169" s="173" t="s">
        <v>190</v>
      </c>
    </row>
    <row r="170" spans="1:80" ht="11.25" customHeight="1" x14ac:dyDescent="0.2">
      <c r="A170" s="88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V170" s="25"/>
      <c r="W170" s="25"/>
      <c r="X170" s="25"/>
      <c r="Y170" s="25"/>
      <c r="Z170" s="25"/>
      <c r="AA170" s="25"/>
      <c r="AB170" s="25"/>
      <c r="AC170" s="25"/>
      <c r="AD170" s="25"/>
      <c r="AF170" s="25"/>
      <c r="AG170" s="25"/>
      <c r="AH170" s="25"/>
      <c r="AI170" s="25"/>
      <c r="AJ170" s="25"/>
      <c r="AK170" s="25"/>
      <c r="AL170" s="25"/>
      <c r="AM170" s="25"/>
      <c r="AN170" s="25"/>
      <c r="AP170" s="25"/>
      <c r="AQ170" s="25"/>
      <c r="AR170" s="25"/>
      <c r="AS170" s="25"/>
      <c r="AT170" s="25"/>
      <c r="AU170" s="25"/>
      <c r="AV170" s="25"/>
      <c r="AW170" s="25"/>
      <c r="AX170" s="25"/>
      <c r="AZ170" s="25"/>
      <c r="BA170" s="25"/>
      <c r="BB170" s="25"/>
      <c r="BC170" s="25"/>
      <c r="BD170" s="25"/>
      <c r="BE170" s="25"/>
      <c r="BF170" s="25"/>
      <c r="BG170" s="25"/>
      <c r="BH170" s="25"/>
    </row>
    <row r="171" spans="1:80" ht="11.25" customHeight="1" x14ac:dyDescent="0.2">
      <c r="A171" s="15" t="str">
        <f>$A$157</f>
        <v>Feb 2024 FC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V171" s="25"/>
      <c r="W171" s="25"/>
      <c r="X171" s="25"/>
      <c r="Y171" s="25"/>
      <c r="Z171" s="25"/>
      <c r="AA171" s="25"/>
      <c r="AB171" s="25"/>
      <c r="AC171" s="25"/>
      <c r="AD171" s="25"/>
      <c r="AF171" s="25"/>
      <c r="AG171" s="25"/>
      <c r="AH171" s="25"/>
      <c r="AI171" s="25"/>
      <c r="AJ171" s="25"/>
      <c r="AK171" s="25"/>
      <c r="AL171" s="25"/>
      <c r="AM171" s="25"/>
      <c r="AN171" s="25"/>
      <c r="AP171" s="25">
        <f>AP150+AP157+AP164</f>
        <v>145112</v>
      </c>
      <c r="AQ171" s="25">
        <f t="shared" ref="AQ171:AX171" si="22">AQ150+AQ157+AQ164</f>
        <v>146796</v>
      </c>
      <c r="AR171" s="25">
        <f t="shared" si="22"/>
        <v>147786</v>
      </c>
      <c r="AS171" s="25">
        <f t="shared" si="22"/>
        <v>149071</v>
      </c>
      <c r="AT171" s="25">
        <f t="shared" si="22"/>
        <v>149624</v>
      </c>
      <c r="AU171" s="25">
        <f t="shared" si="22"/>
        <v>151080</v>
      </c>
      <c r="AV171" s="25">
        <f t="shared" si="22"/>
        <v>153011</v>
      </c>
      <c r="AW171" s="25">
        <f t="shared" si="22"/>
        <v>154223</v>
      </c>
      <c r="AX171" s="25">
        <f t="shared" si="22"/>
        <v>155930</v>
      </c>
      <c r="AZ171" s="25">
        <f>AZ150+AZ157+AZ164</f>
        <v>149892.28594736909</v>
      </c>
      <c r="BA171" s="25">
        <f t="shared" ref="BA171:BH171" si="23">BA150+BA157+BA164</f>
        <v>152111.56523676182</v>
      </c>
      <c r="BB171" s="25">
        <f t="shared" si="23"/>
        <v>153528.59076152762</v>
      </c>
      <c r="BC171" s="25">
        <f t="shared" si="23"/>
        <v>154765.69937901237</v>
      </c>
      <c r="BD171" s="25">
        <f t="shared" si="23"/>
        <v>156169.45674822005</v>
      </c>
      <c r="BE171" s="25">
        <f t="shared" si="23"/>
        <v>157934.1442352329</v>
      </c>
      <c r="BF171" s="25">
        <f t="shared" si="23"/>
        <v>160394.26291976508</v>
      </c>
      <c r="BG171" s="25">
        <f t="shared" si="23"/>
        <v>162267.16949307325</v>
      </c>
      <c r="BH171" s="25">
        <f t="shared" si="23"/>
        <v>164271.71807540281</v>
      </c>
      <c r="BJ171" s="25">
        <f>BJ150+BJ157+BJ164</f>
        <v>158755.34408124158</v>
      </c>
      <c r="BK171" s="25">
        <f t="shared" ref="BK171:BR171" si="24">BK150+BK157+BK164</f>
        <v>159891.69074290767</v>
      </c>
      <c r="BL171" s="25">
        <f t="shared" si="24"/>
        <v>161445.20588488402</v>
      </c>
      <c r="BM171" s="25">
        <f t="shared" si="24"/>
        <v>162641.61410322139</v>
      </c>
      <c r="BN171" s="25">
        <f t="shared" si="24"/>
        <v>164102.23162825147</v>
      </c>
      <c r="BO171" s="25">
        <f t="shared" si="24"/>
        <v>165997.66384511729</v>
      </c>
      <c r="BP171" s="25">
        <f t="shared" si="24"/>
        <v>167844.0003526592</v>
      </c>
      <c r="BQ171" s="25">
        <f t="shared" si="24"/>
        <v>169864.04802305106</v>
      </c>
      <c r="BR171" s="25">
        <f t="shared" si="24"/>
        <v>171957.71645095499</v>
      </c>
      <c r="BT171" s="25">
        <f>BT150+BT157+BT164</f>
        <v>163237.64294817051</v>
      </c>
      <c r="BU171" s="25">
        <f t="shared" ref="BU171:CB171" si="25">BU150+BU157+BU164</f>
        <v>164419.60614682594</v>
      </c>
      <c r="BV171" s="25">
        <f t="shared" si="25"/>
        <v>166030.74504436157</v>
      </c>
      <c r="BW171" s="25">
        <f t="shared" si="25"/>
        <v>167271.67011907889</v>
      </c>
      <c r="BX171" s="25">
        <f t="shared" si="25"/>
        <v>168787.50993065356</v>
      </c>
      <c r="BY171" s="25">
        <f t="shared" si="25"/>
        <v>170751.33390757855</v>
      </c>
      <c r="BZ171" s="25">
        <f t="shared" si="25"/>
        <v>172666.8601262352</v>
      </c>
      <c r="CA171" s="25">
        <f t="shared" si="25"/>
        <v>174756.52003392953</v>
      </c>
      <c r="CB171" s="25">
        <f t="shared" si="25"/>
        <v>176920.70641922654</v>
      </c>
    </row>
    <row r="172" spans="1:80" ht="11.25" customHeight="1" x14ac:dyDescent="0.2">
      <c r="A172" s="13" t="s">
        <v>8</v>
      </c>
      <c r="B172" s="14">
        <f>B151+B158+B165</f>
        <v>149307</v>
      </c>
      <c r="C172" s="14">
        <f t="shared" ref="C172:H172" si="26">C151+C158+C165</f>
        <v>151135</v>
      </c>
      <c r="D172" s="14">
        <f t="shared" si="26"/>
        <v>152344</v>
      </c>
      <c r="E172" s="14">
        <f t="shared" si="26"/>
        <v>153379</v>
      </c>
      <c r="F172" s="14">
        <f t="shared" si="26"/>
        <v>154528</v>
      </c>
      <c r="G172" s="14">
        <f t="shared" si="26"/>
        <v>155898</v>
      </c>
      <c r="H172" s="14">
        <f t="shared" si="26"/>
        <v>157875</v>
      </c>
      <c r="I172" s="14">
        <f>I151+I158+I165</f>
        <v>158867</v>
      </c>
      <c r="J172" s="14">
        <f>J151+J158+J165</f>
        <v>160555</v>
      </c>
      <c r="K172" s="14"/>
      <c r="L172" s="14">
        <f>L151+L158+L165</f>
        <v>154847</v>
      </c>
      <c r="M172" s="14">
        <f>M151+M158+M165</f>
        <v>157050</v>
      </c>
      <c r="N172" s="14">
        <f>N151+N158+N165</f>
        <v>158193</v>
      </c>
      <c r="O172" s="14">
        <f>O151+O158+O165</f>
        <v>159275</v>
      </c>
      <c r="P172" s="14">
        <f t="shared" ref="P172:R172" si="27">P151+P158+P165</f>
        <v>160682</v>
      </c>
      <c r="Q172" s="14">
        <f t="shared" si="27"/>
        <v>161368</v>
      </c>
      <c r="R172" s="14">
        <f t="shared" si="27"/>
        <v>163141</v>
      </c>
      <c r="S172" s="14">
        <f t="shared" ref="S172:T172" si="28">S151+S158+S165</f>
        <v>164873</v>
      </c>
      <c r="T172" s="14">
        <f t="shared" si="28"/>
        <v>165978</v>
      </c>
      <c r="V172" s="14">
        <f t="shared" ref="V172:Y172" si="29">V151+V158+V165</f>
        <v>160234</v>
      </c>
      <c r="W172" s="14">
        <f t="shared" si="29"/>
        <v>162095</v>
      </c>
      <c r="X172" s="14">
        <f t="shared" si="29"/>
        <v>163353</v>
      </c>
      <c r="Y172" s="14">
        <f t="shared" si="29"/>
        <v>164646</v>
      </c>
      <c r="Z172" s="14">
        <f t="shared" ref="Z172:AD172" si="30">Z151+Z158+Z165</f>
        <v>165671</v>
      </c>
      <c r="AA172" s="14">
        <f t="shared" si="30"/>
        <v>167690</v>
      </c>
      <c r="AB172" s="14">
        <f t="shared" si="30"/>
        <v>167588</v>
      </c>
      <c r="AC172" s="14">
        <f t="shared" si="30"/>
        <v>169429</v>
      </c>
      <c r="AD172" s="14">
        <f t="shared" si="30"/>
        <v>170651</v>
      </c>
      <c r="AF172" s="14">
        <f t="shared" ref="AF172:AL172" si="31">AF151+AF158+AF165</f>
        <v>144707</v>
      </c>
      <c r="AG172" s="14">
        <f t="shared" si="31"/>
        <v>147478</v>
      </c>
      <c r="AH172" s="14">
        <f t="shared" si="31"/>
        <v>148630</v>
      </c>
      <c r="AI172" s="14">
        <f>AI151+AI158+AI165</f>
        <v>149740.5</v>
      </c>
      <c r="AJ172" s="14">
        <f t="shared" si="31"/>
        <v>150338</v>
      </c>
      <c r="AK172" s="14">
        <f t="shared" si="31"/>
        <v>151413</v>
      </c>
      <c r="AL172" s="14">
        <f t="shared" si="31"/>
        <v>152661</v>
      </c>
      <c r="AM172" s="14">
        <f t="shared" ref="AM172:AS172" si="32">AM151+AM158+AM165</f>
        <v>153336</v>
      </c>
      <c r="AN172" s="14">
        <f t="shared" si="32"/>
        <v>154060</v>
      </c>
      <c r="AP172" s="14">
        <f t="shared" si="32"/>
        <v>145112</v>
      </c>
      <c r="AQ172" s="14">
        <f t="shared" si="32"/>
        <v>146796</v>
      </c>
      <c r="AR172" s="14">
        <f t="shared" si="32"/>
        <v>147786</v>
      </c>
      <c r="AS172" s="14">
        <f t="shared" si="32"/>
        <v>149071</v>
      </c>
      <c r="AT172" s="14">
        <f t="shared" ref="AT172:AZ172" si="33">AT151+AT158+AT165</f>
        <v>149624</v>
      </c>
      <c r="AU172" s="14">
        <f t="shared" si="33"/>
        <v>151080</v>
      </c>
      <c r="AV172" s="14">
        <f t="shared" si="33"/>
        <v>153011</v>
      </c>
      <c r="AW172" s="14">
        <f t="shared" si="33"/>
        <v>154223</v>
      </c>
      <c r="AX172" s="14">
        <f t="shared" si="33"/>
        <v>155930</v>
      </c>
      <c r="AZ172" s="14">
        <f t="shared" si="33"/>
        <v>149867</v>
      </c>
      <c r="BA172" s="14">
        <f t="shared" ref="BA172:BG172" si="34">BA151+BA158+BA165</f>
        <v>152091</v>
      </c>
      <c r="BB172" s="14">
        <f t="shared" si="34"/>
        <v>153462</v>
      </c>
      <c r="BC172" s="14">
        <f t="shared" si="34"/>
        <v>154691</v>
      </c>
      <c r="BD172" s="14">
        <f t="shared" si="34"/>
        <v>156080</v>
      </c>
      <c r="BE172" s="14">
        <f t="shared" si="34"/>
        <v>157837</v>
      </c>
      <c r="BF172" s="14">
        <f t="shared" si="34"/>
        <v>160315</v>
      </c>
      <c r="BG172" s="14">
        <f t="shared" si="34"/>
        <v>162201</v>
      </c>
      <c r="BH172" s="14">
        <f t="shared" ref="BH172:BN172" si="35">BH151+BH158+BH165</f>
        <v>164161</v>
      </c>
      <c r="BJ172" s="14">
        <f t="shared" si="35"/>
        <v>158518.88541160917</v>
      </c>
      <c r="BK172" s="14">
        <f t="shared" si="35"/>
        <v>159610.28315167123</v>
      </c>
      <c r="BL172" s="14">
        <f t="shared" si="35"/>
        <v>161216.51240828622</v>
      </c>
      <c r="BM172" s="14">
        <f t="shared" si="35"/>
        <v>162836.32560871111</v>
      </c>
      <c r="BN172" s="14">
        <f t="shared" si="35"/>
        <v>163577.47303943007</v>
      </c>
      <c r="BO172" s="86"/>
      <c r="BP172" s="86"/>
      <c r="BQ172" s="86"/>
      <c r="BR172" s="86"/>
      <c r="BT172" s="86"/>
      <c r="BU172" s="86"/>
      <c r="BV172" s="86"/>
      <c r="BW172" s="86"/>
      <c r="BX172" s="86"/>
      <c r="BY172" s="86"/>
      <c r="BZ172" s="86"/>
      <c r="CA172" s="86"/>
      <c r="CB172" s="86"/>
    </row>
    <row r="173" spans="1:80" ht="11.25" customHeight="1" x14ac:dyDescent="0.2">
      <c r="A173" s="35" t="s">
        <v>9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V173" s="38"/>
      <c r="W173" s="38"/>
      <c r="X173" s="38"/>
      <c r="Y173" s="38"/>
      <c r="Z173" s="38"/>
      <c r="AA173" s="38"/>
      <c r="AB173" s="38"/>
      <c r="AC173" s="38"/>
      <c r="AD173" s="38"/>
      <c r="AF173" s="38"/>
      <c r="AG173" s="38"/>
      <c r="AH173" s="38"/>
      <c r="AI173" s="38"/>
      <c r="AJ173" s="38"/>
      <c r="AK173" s="38"/>
      <c r="AL173" s="38"/>
      <c r="AM173" s="38"/>
      <c r="AN173" s="38"/>
      <c r="AP173" s="38">
        <f t="shared" ref="AP173:AX173" si="36">IF(AP172&gt;0,AP172-AP171, " ")</f>
        <v>0</v>
      </c>
      <c r="AQ173" s="38">
        <f t="shared" si="36"/>
        <v>0</v>
      </c>
      <c r="AR173" s="38">
        <f t="shared" si="36"/>
        <v>0</v>
      </c>
      <c r="AS173" s="38">
        <f t="shared" si="36"/>
        <v>0</v>
      </c>
      <c r="AT173" s="38">
        <f t="shared" ref="AT173:AV173" si="37">IF(AT172&gt;0,AT172-AT171, " ")</f>
        <v>0</v>
      </c>
      <c r="AU173" s="38">
        <f t="shared" si="37"/>
        <v>0</v>
      </c>
      <c r="AV173" s="38">
        <f t="shared" si="37"/>
        <v>0</v>
      </c>
      <c r="AW173" s="38">
        <f t="shared" si="36"/>
        <v>0</v>
      </c>
      <c r="AX173" s="38">
        <f t="shared" si="36"/>
        <v>0</v>
      </c>
      <c r="AZ173" s="38">
        <f t="shared" ref="AZ173:BG173" si="38">IF(AZ172&gt;0,AZ172-AZ171, " ")</f>
        <v>-25.285947369091446</v>
      </c>
      <c r="BA173" s="38">
        <f t="shared" ref="BA173:BC173" si="39">IF(BA172&gt;0,BA172-BA171, " ")</f>
        <v>-20.565236761816777</v>
      </c>
      <c r="BB173" s="38">
        <f t="shared" si="39"/>
        <v>-66.590761527622817</v>
      </c>
      <c r="BC173" s="38">
        <f t="shared" si="39"/>
        <v>-74.69937901236699</v>
      </c>
      <c r="BD173" s="38">
        <f t="shared" si="38"/>
        <v>-89.45674822005094</v>
      </c>
      <c r="BE173" s="38">
        <f t="shared" si="38"/>
        <v>-97.144235232903156</v>
      </c>
      <c r="BF173" s="38">
        <f t="shared" si="38"/>
        <v>-79.262919765082188</v>
      </c>
      <c r="BG173" s="38">
        <f t="shared" si="38"/>
        <v>-66.169493073248304</v>
      </c>
      <c r="BH173" s="38">
        <f t="shared" ref="BH173" si="40">IF(BH172&gt;0,BH172-BH171, " ")</f>
        <v>-110.71807540280861</v>
      </c>
      <c r="BJ173" s="38">
        <f t="shared" ref="BJ173:BR173" si="41">IF(BJ172&gt;0,BJ172-BJ171, " ")</f>
        <v>-236.45866963241133</v>
      </c>
      <c r="BK173" s="38">
        <f t="shared" si="41"/>
        <v>-281.40759123643511</v>
      </c>
      <c r="BL173" s="38">
        <f t="shared" si="41"/>
        <v>-228.6934765978076</v>
      </c>
      <c r="BM173" s="38">
        <f t="shared" si="41"/>
        <v>194.71150548971491</v>
      </c>
      <c r="BN173" s="38">
        <f t="shared" si="41"/>
        <v>-524.75858882139437</v>
      </c>
      <c r="BO173" s="38" t="str">
        <f t="shared" si="41"/>
        <v xml:space="preserve"> </v>
      </c>
      <c r="BP173" s="38" t="str">
        <f t="shared" si="41"/>
        <v xml:space="preserve"> </v>
      </c>
      <c r="BQ173" s="38" t="str">
        <f t="shared" si="41"/>
        <v xml:space="preserve"> </v>
      </c>
      <c r="BR173" s="38" t="str">
        <f t="shared" si="41"/>
        <v xml:space="preserve"> </v>
      </c>
      <c r="BT173" s="38" t="str">
        <f t="shared" ref="BT173:CB173" si="42">IF(BT172&gt;0,BT172-BT171, " ")</f>
        <v xml:space="preserve"> </v>
      </c>
      <c r="BU173" s="38" t="str">
        <f t="shared" si="42"/>
        <v xml:space="preserve"> </v>
      </c>
      <c r="BV173" s="38" t="str">
        <f t="shared" si="42"/>
        <v xml:space="preserve"> </v>
      </c>
      <c r="BW173" s="38" t="str">
        <f t="shared" si="42"/>
        <v xml:space="preserve"> </v>
      </c>
      <c r="BX173" s="38" t="str">
        <f t="shared" si="42"/>
        <v xml:space="preserve"> </v>
      </c>
      <c r="BY173" s="38" t="str">
        <f t="shared" si="42"/>
        <v xml:space="preserve"> </v>
      </c>
      <c r="BZ173" s="38" t="str">
        <f t="shared" si="42"/>
        <v xml:space="preserve"> </v>
      </c>
      <c r="CA173" s="38" t="str">
        <f t="shared" si="42"/>
        <v xml:space="preserve"> </v>
      </c>
      <c r="CB173" s="38" t="str">
        <f t="shared" si="42"/>
        <v xml:space="preserve"> </v>
      </c>
    </row>
    <row r="174" spans="1:80" ht="11.25" customHeight="1" x14ac:dyDescent="0.2">
      <c r="A174" s="40" t="s">
        <v>10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V174" s="41"/>
      <c r="W174" s="41"/>
      <c r="X174" s="41"/>
      <c r="Y174" s="41"/>
      <c r="Z174" s="41"/>
      <c r="AA174" s="41"/>
      <c r="AB174" s="41"/>
      <c r="AC174" s="41"/>
      <c r="AD174" s="41"/>
      <c r="AF174" s="41"/>
      <c r="AG174" s="41"/>
      <c r="AH174" s="41"/>
      <c r="AI174" s="41"/>
      <c r="AJ174" s="41"/>
      <c r="AK174" s="41"/>
      <c r="AL174" s="41"/>
      <c r="AM174" s="41"/>
      <c r="AN174" s="41"/>
      <c r="AP174" s="41">
        <f t="shared" ref="AP174:AX174" si="43">(IF(AP172&gt;0,AP173/AP171," "))</f>
        <v>0</v>
      </c>
      <c r="AQ174" s="41">
        <f t="shared" si="43"/>
        <v>0</v>
      </c>
      <c r="AR174" s="41">
        <f t="shared" si="43"/>
        <v>0</v>
      </c>
      <c r="AS174" s="41">
        <f t="shared" si="43"/>
        <v>0</v>
      </c>
      <c r="AT174" s="41">
        <f t="shared" ref="AT174:AV174" si="44">(IF(AT172&gt;0,AT173/AT171," "))</f>
        <v>0</v>
      </c>
      <c r="AU174" s="41">
        <f t="shared" si="44"/>
        <v>0</v>
      </c>
      <c r="AV174" s="41">
        <f t="shared" si="44"/>
        <v>0</v>
      </c>
      <c r="AW174" s="41">
        <f t="shared" si="43"/>
        <v>0</v>
      </c>
      <c r="AX174" s="41">
        <f t="shared" si="43"/>
        <v>0</v>
      </c>
      <c r="AZ174" s="41">
        <f t="shared" ref="AZ174:BG174" si="45">(IF(AZ172&gt;0,AZ173/AZ171," "))</f>
        <v>-1.6869412064320622E-4</v>
      </c>
      <c r="BA174" s="41">
        <f t="shared" ref="BA174:BC174" si="46">(IF(BA172&gt;0,BA173/BA171," "))</f>
        <v>-1.3519837712409942E-4</v>
      </c>
      <c r="BB174" s="41">
        <f t="shared" si="46"/>
        <v>-4.337352489026405E-4</v>
      </c>
      <c r="BC174" s="41">
        <f t="shared" si="46"/>
        <v>-4.8266107614344491E-4</v>
      </c>
      <c r="BD174" s="41">
        <f t="shared" si="45"/>
        <v>-5.7281846324326493E-4</v>
      </c>
      <c r="BE174" s="41">
        <f t="shared" si="45"/>
        <v>-6.1509330805764823E-4</v>
      </c>
      <c r="BF174" s="41">
        <f t="shared" si="45"/>
        <v>-4.9417552923780269E-4</v>
      </c>
      <c r="BG174" s="41">
        <f t="shared" si="45"/>
        <v>-4.0778115055536789E-4</v>
      </c>
      <c r="BH174" s="41">
        <f t="shared" ref="BH174" si="47">(IF(BH172&gt;0,BH173/BH171," "))</f>
        <v>-6.7399353157058725E-4</v>
      </c>
      <c r="BJ174" s="41">
        <f t="shared" ref="BJ174:BR174" si="48">(IF(BJ172&gt;0,BJ173/BJ171," "))</f>
        <v>-1.4894532905387159E-3</v>
      </c>
      <c r="BK174" s="41">
        <f t="shared" si="48"/>
        <v>-1.7599888395008266E-3</v>
      </c>
      <c r="BL174" s="41">
        <f t="shared" si="48"/>
        <v>-1.4165392855386113E-3</v>
      </c>
      <c r="BM174" s="41">
        <f t="shared" si="48"/>
        <v>1.1971813398638567E-3</v>
      </c>
      <c r="BN174" s="41">
        <f t="shared" si="48"/>
        <v>-3.1977541293293E-3</v>
      </c>
      <c r="BO174" s="41" t="str">
        <f t="shared" si="48"/>
        <v xml:space="preserve"> </v>
      </c>
      <c r="BP174" s="41" t="str">
        <f t="shared" si="48"/>
        <v xml:space="preserve"> </v>
      </c>
      <c r="BQ174" s="41" t="str">
        <f t="shared" si="48"/>
        <v xml:space="preserve"> </v>
      </c>
      <c r="BR174" s="41" t="str">
        <f t="shared" si="48"/>
        <v xml:space="preserve"> </v>
      </c>
      <c r="BT174" s="41" t="str">
        <f t="shared" ref="BT174:CB174" si="49">(IF(BT172&gt;0,BT173/BT171," "))</f>
        <v xml:space="preserve"> </v>
      </c>
      <c r="BU174" s="41" t="str">
        <f t="shared" si="49"/>
        <v xml:space="preserve"> </v>
      </c>
      <c r="BV174" s="41" t="str">
        <f t="shared" si="49"/>
        <v xml:space="preserve"> </v>
      </c>
      <c r="BW174" s="41" t="str">
        <f t="shared" si="49"/>
        <v xml:space="preserve"> </v>
      </c>
      <c r="BX174" s="41" t="str">
        <f t="shared" si="49"/>
        <v xml:space="preserve"> </v>
      </c>
      <c r="BY174" s="41" t="str">
        <f t="shared" si="49"/>
        <v xml:space="preserve"> </v>
      </c>
      <c r="BZ174" s="41" t="str">
        <f t="shared" si="49"/>
        <v xml:space="preserve"> </v>
      </c>
      <c r="CA174" s="41" t="str">
        <f t="shared" si="49"/>
        <v xml:space="preserve"> </v>
      </c>
      <c r="CB174" s="41" t="str">
        <f t="shared" si="49"/>
        <v xml:space="preserve"> </v>
      </c>
    </row>
    <row r="175" spans="1:80" ht="11.25" customHeight="1" x14ac:dyDescent="0.2">
      <c r="E175" s="75"/>
      <c r="F175" s="75"/>
      <c r="G175" s="75"/>
      <c r="H175" s="75"/>
      <c r="I175" s="75"/>
      <c r="J175" s="75"/>
    </row>
    <row r="176" spans="1:80" ht="18.75" customHeight="1" x14ac:dyDescent="0.2">
      <c r="O176" s="25"/>
      <c r="P176" s="53"/>
      <c r="AF176" s="123"/>
      <c r="AG176" s="149"/>
      <c r="AH176" s="149"/>
      <c r="AI176" s="149"/>
      <c r="AJ176" s="149"/>
      <c r="AK176" s="149"/>
      <c r="AL176" s="149"/>
      <c r="AM176" s="149"/>
      <c r="AN176" s="149"/>
    </row>
    <row r="177" spans="20:65" ht="18.75" customHeight="1" x14ac:dyDescent="0.2">
      <c r="AF177" s="117"/>
    </row>
    <row r="178" spans="20:65" ht="18.75" customHeight="1" x14ac:dyDescent="0.2">
      <c r="T178" s="32"/>
      <c r="AD178" s="32"/>
      <c r="AN178" s="32"/>
      <c r="BK178" s="123"/>
      <c r="BL178" s="123"/>
      <c r="BM178" s="123"/>
    </row>
    <row r="179" spans="20:65" ht="18.75" customHeight="1" x14ac:dyDescent="0.2">
      <c r="T179" s="32"/>
      <c r="AD179" s="32"/>
      <c r="AN179" s="32"/>
      <c r="BJ179" s="86"/>
      <c r="BK179" s="181"/>
      <c r="BL179" s="181"/>
      <c r="BM179" s="123"/>
    </row>
    <row r="180" spans="20:65" ht="18.75" customHeight="1" x14ac:dyDescent="0.2">
      <c r="T180" s="32"/>
      <c r="AD180" s="32"/>
      <c r="AN180" s="32"/>
      <c r="BK180" s="123"/>
      <c r="BL180" s="123"/>
    </row>
    <row r="181" spans="20:65" ht="18.75" customHeight="1" x14ac:dyDescent="0.2">
      <c r="T181" s="61"/>
      <c r="AD181" s="61"/>
      <c r="AN181" s="61"/>
      <c r="BK181" s="117"/>
      <c r="BL181" s="117"/>
    </row>
    <row r="182" spans="20:65" ht="18.75" customHeight="1" x14ac:dyDescent="0.2">
      <c r="BL182" s="61"/>
    </row>
    <row r="183" spans="20:65" ht="18.75" customHeight="1" x14ac:dyDescent="0.2"/>
    <row r="184" spans="20:65" ht="18.75" customHeight="1" x14ac:dyDescent="0.2"/>
    <row r="185" spans="20:65" ht="18.75" customHeight="1" x14ac:dyDescent="0.2"/>
    <row r="186" spans="20:65" ht="18.75" customHeight="1" x14ac:dyDescent="0.2"/>
    <row r="187" spans="20:65" ht="18.75" customHeight="1" x14ac:dyDescent="0.2"/>
    <row r="188" spans="20:65" ht="18.75" customHeight="1" x14ac:dyDescent="0.2"/>
    <row r="189" spans="20:65" ht="18.75" customHeight="1" x14ac:dyDescent="0.2"/>
    <row r="190" spans="20:65" ht="18.75" customHeight="1" x14ac:dyDescent="0.2"/>
    <row r="191" spans="20:65" ht="18.75" customHeight="1" x14ac:dyDescent="0.2"/>
    <row r="192" spans="20:65" ht="18.75" customHeight="1" x14ac:dyDescent="0.2"/>
    <row r="193" spans="1:11" ht="18.75" customHeight="1" x14ac:dyDescent="0.2"/>
    <row r="194" spans="1:11" ht="18.75" customHeight="1" x14ac:dyDescent="0.2"/>
    <row r="195" spans="1:11" ht="18.75" customHeight="1" x14ac:dyDescent="0.2"/>
    <row r="196" spans="1:11" ht="18.75" customHeight="1" x14ac:dyDescent="0.2"/>
    <row r="197" spans="1:11" ht="18.75" customHeight="1" x14ac:dyDescent="0.2"/>
    <row r="198" spans="1:11" ht="18.75" customHeight="1" x14ac:dyDescent="0.2"/>
    <row r="199" spans="1:11" ht="18.75" customHeight="1" x14ac:dyDescent="0.2"/>
    <row r="200" spans="1:11" ht="18.75" customHeight="1" x14ac:dyDescent="0.2"/>
    <row r="201" spans="1:11" ht="18.75" customHeight="1" x14ac:dyDescent="0.2"/>
    <row r="202" spans="1:11" ht="18.75" customHeight="1" x14ac:dyDescent="0.2"/>
    <row r="203" spans="1:11" ht="18.75" customHeight="1" x14ac:dyDescent="0.2"/>
    <row r="204" spans="1:11" ht="18.75" customHeight="1" x14ac:dyDescent="0.2"/>
    <row r="205" spans="1:1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305" spans="3:11" x14ac:dyDescent="0.2">
      <c r="C305" s="5"/>
      <c r="D305" s="5"/>
    </row>
    <row r="306" spans="3:11" x14ac:dyDescent="0.2">
      <c r="C306" s="6"/>
      <c r="D306" s="6"/>
      <c r="E306" s="6"/>
      <c r="F306" s="6"/>
      <c r="G306" s="6"/>
      <c r="H306" s="6"/>
      <c r="I306" s="6"/>
      <c r="J306" s="6"/>
      <c r="K306" s="6"/>
    </row>
    <row r="307" spans="3:11" x14ac:dyDescent="0.2">
      <c r="C307" s="6"/>
      <c r="D307" s="6"/>
      <c r="E307" s="6"/>
      <c r="F307" s="6"/>
      <c r="G307" s="6"/>
      <c r="H307" s="6"/>
      <c r="I307" s="6"/>
      <c r="J307" s="6"/>
      <c r="K307" s="6"/>
    </row>
  </sheetData>
  <phoneticPr fontId="8" type="noConversion"/>
  <pageMargins left="0.5" right="0.5" top="1" bottom="1" header="0.5" footer="0.5"/>
  <pageSetup scale="77" fitToHeight="2" orientation="portrait" r:id="rId1"/>
  <headerFooter alignWithMargins="0">
    <oddFooter>&amp;L&amp;"-,Regular"&amp;8 D:\CFC\K12\K12 FC 200903\ &amp;F&amp;"Arial,Regular"_x000D_
_x000D_
&amp;"-,Regular" &amp;A&amp;C&amp;"-,Regular"&amp;8&amp;P &amp;R&amp;"-,Regular"&amp;8 &amp;D</oddFooter>
  </headerFooter>
  <rowBreaks count="2" manualBreakCount="2">
    <brk id="57" max="16383" man="1"/>
    <brk id="114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79998168889431442"/>
  </sheetPr>
  <dimension ref="A1:CB94"/>
  <sheetViews>
    <sheetView topLeftCell="BB49" zoomScale="85" zoomScaleNormal="85" workbookViewId="0">
      <selection activeCell="BO91" sqref="BO91"/>
    </sheetView>
  </sheetViews>
  <sheetFormatPr defaultRowHeight="12.75" x14ac:dyDescent="0.2"/>
  <cols>
    <col min="1" max="1" width="9.625" style="1" customWidth="1"/>
    <col min="2" max="4" width="7.5" style="1" customWidth="1"/>
    <col min="5" max="5" width="10.125" style="1" customWidth="1"/>
    <col min="6" max="6" width="9" style="1" customWidth="1"/>
    <col min="7" max="10" width="7.5" style="1" customWidth="1"/>
    <col min="11" max="21" width="7.5" customWidth="1"/>
    <col min="22" max="22" width="22" customWidth="1"/>
    <col min="23" max="30" width="10.375" bestFit="1" customWidth="1"/>
    <col min="32" max="32" width="12.25" bestFit="1" customWidth="1"/>
    <col min="33" max="35" width="12.125" bestFit="1" customWidth="1"/>
    <col min="36" max="37" width="13.125" bestFit="1" customWidth="1"/>
    <col min="38" max="38" width="11.875" bestFit="1" customWidth="1"/>
    <col min="40" max="40" width="13.75" bestFit="1" customWidth="1"/>
    <col min="42" max="50" width="15.125" bestFit="1" customWidth="1"/>
    <col min="52" max="60" width="15.125" bestFit="1" customWidth="1"/>
  </cols>
  <sheetData>
    <row r="1" spans="1:12" x14ac:dyDescent="0.2">
      <c r="A1" s="1" t="s">
        <v>15</v>
      </c>
      <c r="D1" s="1" t="str">
        <f>'ALL K12 &amp; RS TRACKING'!$D$1</f>
        <v>Feb 2024 FC</v>
      </c>
      <c r="E1" s="1" t="s">
        <v>62</v>
      </c>
      <c r="F1" s="1" t="str">
        <f>TitlePage!A21</f>
        <v>2022-23 FINAL 2023 Apportionment; Feb 2024  Apportionment</v>
      </c>
      <c r="H1" s="1" t="s">
        <v>1</v>
      </c>
      <c r="I1" s="10">
        <f>TitlePage!$A$22</f>
        <v>45349</v>
      </c>
      <c r="J1" s="26">
        <f>TitlePage!A17</f>
        <v>0</v>
      </c>
      <c r="K1" s="1"/>
      <c r="L1" s="1"/>
    </row>
    <row r="49" spans="1:80" x14ac:dyDescent="0.2">
      <c r="V49" s="74" t="s">
        <v>69</v>
      </c>
    </row>
    <row r="50" spans="1:80" x14ac:dyDescent="0.2">
      <c r="V50" s="74" t="s">
        <v>67</v>
      </c>
    </row>
    <row r="52" spans="1:80" x14ac:dyDescent="0.2">
      <c r="V52" s="74" t="s">
        <v>69</v>
      </c>
    </row>
    <row r="53" spans="1:80" x14ac:dyDescent="0.2">
      <c r="V53" s="74" t="s">
        <v>68</v>
      </c>
    </row>
    <row r="54" spans="1:80" x14ac:dyDescent="0.2">
      <c r="A54" s="73"/>
      <c r="V54" s="74"/>
    </row>
    <row r="55" spans="1:80" x14ac:dyDescent="0.2">
      <c r="A55" s="72"/>
      <c r="D55" s="125"/>
      <c r="E55" s="126"/>
      <c r="F55" s="126"/>
      <c r="G55" s="126"/>
      <c r="H55" s="126"/>
      <c r="I55" s="126"/>
      <c r="J55" s="126"/>
      <c r="K55" s="53"/>
      <c r="V55" s="74"/>
      <c r="W55" s="33"/>
      <c r="X55" s="33"/>
    </row>
    <row r="56" spans="1:80" x14ac:dyDescent="0.2">
      <c r="D56" s="125"/>
      <c r="E56" s="127"/>
      <c r="F56" s="127"/>
      <c r="G56" s="128"/>
      <c r="H56" s="127"/>
      <c r="I56" s="127"/>
      <c r="J56" s="127"/>
      <c r="K56" s="53"/>
    </row>
    <row r="57" spans="1:80" x14ac:dyDescent="0.2">
      <c r="D57" s="129"/>
      <c r="E57" s="130"/>
      <c r="F57" s="130"/>
      <c r="G57" s="130"/>
      <c r="H57" s="130"/>
      <c r="I57" s="130"/>
      <c r="J57" s="130"/>
      <c r="K57" s="53"/>
    </row>
    <row r="58" spans="1:80" x14ac:dyDescent="0.2">
      <c r="D58" s="129"/>
      <c r="E58" s="130"/>
      <c r="F58" s="130"/>
      <c r="G58" s="130"/>
      <c r="H58" s="130"/>
      <c r="I58" s="130"/>
      <c r="J58" s="130"/>
      <c r="K58" s="53"/>
      <c r="L58" s="74"/>
    </row>
    <row r="60" spans="1:80" x14ac:dyDescent="0.2">
      <c r="A60" s="22" t="s">
        <v>44</v>
      </c>
      <c r="B60" s="63" t="s">
        <v>71</v>
      </c>
      <c r="C60" s="63" t="s">
        <v>72</v>
      </c>
      <c r="D60" s="63" t="s">
        <v>73</v>
      </c>
      <c r="E60" s="63" t="s">
        <v>74</v>
      </c>
      <c r="F60" s="63" t="s">
        <v>75</v>
      </c>
      <c r="G60" s="63" t="s">
        <v>76</v>
      </c>
      <c r="H60" s="63" t="s">
        <v>77</v>
      </c>
      <c r="I60" s="63" t="s">
        <v>78</v>
      </c>
      <c r="J60" s="63" t="s">
        <v>79</v>
      </c>
      <c r="K60" s="23"/>
      <c r="L60" s="63" t="s">
        <v>81</v>
      </c>
      <c r="M60" s="63" t="s">
        <v>82</v>
      </c>
      <c r="N60" s="63" t="s">
        <v>83</v>
      </c>
      <c r="O60" s="63" t="s">
        <v>84</v>
      </c>
      <c r="P60" s="63" t="s">
        <v>85</v>
      </c>
      <c r="Q60" s="63" t="s">
        <v>86</v>
      </c>
      <c r="R60" s="63" t="s">
        <v>87</v>
      </c>
      <c r="S60" s="63" t="s">
        <v>88</v>
      </c>
      <c r="T60" s="63" t="s">
        <v>89</v>
      </c>
      <c r="U60" s="78"/>
      <c r="V60" s="63" t="s">
        <v>91</v>
      </c>
      <c r="W60" s="63" t="s">
        <v>92</v>
      </c>
      <c r="X60" s="63" t="s">
        <v>93</v>
      </c>
      <c r="Y60" s="63" t="s">
        <v>94</v>
      </c>
      <c r="Z60" s="63" t="s">
        <v>95</v>
      </c>
      <c r="AA60" s="63" t="s">
        <v>96</v>
      </c>
      <c r="AB60" s="63" t="s">
        <v>97</v>
      </c>
      <c r="AC60" s="63" t="s">
        <v>98</v>
      </c>
      <c r="AD60" s="63" t="s">
        <v>99</v>
      </c>
      <c r="AF60" s="63" t="s">
        <v>101</v>
      </c>
      <c r="AG60" s="63" t="s">
        <v>102</v>
      </c>
      <c r="AH60" s="63" t="s">
        <v>103</v>
      </c>
      <c r="AI60" s="63" t="s">
        <v>104</v>
      </c>
      <c r="AJ60" s="63" t="s">
        <v>105</v>
      </c>
      <c r="AK60" s="63" t="s">
        <v>106</v>
      </c>
      <c r="AL60" s="63" t="s">
        <v>107</v>
      </c>
      <c r="AM60" s="63" t="s">
        <v>108</v>
      </c>
      <c r="AN60" s="63" t="s">
        <v>109</v>
      </c>
      <c r="AP60" s="63" t="s">
        <v>127</v>
      </c>
      <c r="AQ60" s="63" t="s">
        <v>128</v>
      </c>
      <c r="AR60" s="63" t="s">
        <v>129</v>
      </c>
      <c r="AS60" s="63" t="s">
        <v>130</v>
      </c>
      <c r="AT60" s="63" t="s">
        <v>131</v>
      </c>
      <c r="AU60" s="63" t="s">
        <v>132</v>
      </c>
      <c r="AV60" s="63" t="s">
        <v>133</v>
      </c>
      <c r="AW60" s="63" t="s">
        <v>134</v>
      </c>
      <c r="AX60" s="63" t="s">
        <v>135</v>
      </c>
      <c r="AZ60" s="63" t="s">
        <v>137</v>
      </c>
      <c r="BA60" s="63" t="s">
        <v>138</v>
      </c>
      <c r="BB60" s="63" t="s">
        <v>139</v>
      </c>
      <c r="BC60" s="63" t="s">
        <v>140</v>
      </c>
      <c r="BD60" s="63" t="s">
        <v>141</v>
      </c>
      <c r="BE60" s="63" t="s">
        <v>142</v>
      </c>
      <c r="BF60" s="63" t="s">
        <v>143</v>
      </c>
      <c r="BG60" s="63" t="s">
        <v>144</v>
      </c>
      <c r="BH60" s="63" t="s">
        <v>145</v>
      </c>
      <c r="BJ60" s="173" t="s">
        <v>173</v>
      </c>
      <c r="BK60" s="173" t="s">
        <v>174</v>
      </c>
      <c r="BL60" s="173" t="s">
        <v>175</v>
      </c>
      <c r="BM60" s="173" t="s">
        <v>176</v>
      </c>
      <c r="BN60" s="173" t="s">
        <v>177</v>
      </c>
      <c r="BO60" s="173" t="s">
        <v>178</v>
      </c>
      <c r="BP60" s="173" t="s">
        <v>179</v>
      </c>
      <c r="BQ60" s="173" t="s">
        <v>180</v>
      </c>
      <c r="BR60" s="173" t="s">
        <v>181</v>
      </c>
      <c r="BS60" s="174"/>
      <c r="BT60" s="173" t="s">
        <v>182</v>
      </c>
      <c r="BU60" s="173" t="s">
        <v>183</v>
      </c>
      <c r="BV60" s="173" t="s">
        <v>184</v>
      </c>
      <c r="BW60" s="173" t="s">
        <v>185</v>
      </c>
      <c r="BX60" s="173" t="s">
        <v>186</v>
      </c>
      <c r="BY60" s="173" t="s">
        <v>187</v>
      </c>
      <c r="BZ60" s="173" t="s">
        <v>188</v>
      </c>
      <c r="CA60" s="173" t="s">
        <v>189</v>
      </c>
      <c r="CB60" s="173" t="s">
        <v>190</v>
      </c>
    </row>
    <row r="61" spans="1:80" s="148" customFormat="1" ht="11.25" x14ac:dyDescent="0.2">
      <c r="A61" s="147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6"/>
      <c r="M61" s="146"/>
      <c r="N61" s="146"/>
      <c r="O61" s="146"/>
      <c r="P61" s="146"/>
      <c r="Q61" s="146"/>
      <c r="R61" s="146"/>
      <c r="S61" s="146"/>
      <c r="T61" s="146"/>
      <c r="U61" s="145"/>
      <c r="V61" s="146"/>
      <c r="W61" s="146"/>
      <c r="X61" s="146"/>
      <c r="Y61" s="146"/>
      <c r="Z61" s="146"/>
      <c r="AA61" s="146"/>
      <c r="AB61" s="146"/>
      <c r="AC61" s="146"/>
      <c r="AD61" s="146"/>
      <c r="AF61" s="146"/>
      <c r="AG61" s="146"/>
      <c r="AH61" s="146"/>
      <c r="AI61" s="146"/>
      <c r="AJ61" s="146"/>
      <c r="AK61" s="146"/>
      <c r="AL61" s="146"/>
      <c r="AM61" s="146"/>
      <c r="AN61" s="146"/>
    </row>
    <row r="62" spans="1:80" s="70" customFormat="1" x14ac:dyDescent="0.2">
      <c r="A62" s="120" t="str">
        <f>D1</f>
        <v>Feb 2024 FC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F62" s="67"/>
      <c r="AG62" s="67"/>
      <c r="AH62" s="67"/>
      <c r="AI62" s="67"/>
      <c r="AJ62" s="67"/>
      <c r="AK62" s="67"/>
      <c r="AL62" s="67"/>
      <c r="AM62" s="67"/>
      <c r="AN62" s="67"/>
      <c r="AP62" s="67">
        <v>123918</v>
      </c>
      <c r="AQ62" s="67">
        <v>128352</v>
      </c>
      <c r="AR62" s="67">
        <v>129452.17</v>
      </c>
      <c r="AS62" s="67">
        <v>130397</v>
      </c>
      <c r="AT62" s="67">
        <v>131412</v>
      </c>
      <c r="AU62" s="67">
        <v>132230</v>
      </c>
      <c r="AV62" s="67">
        <v>133137.16999999998</v>
      </c>
      <c r="AW62" s="67">
        <v>133736</v>
      </c>
      <c r="AX62" s="67">
        <v>134436</v>
      </c>
      <c r="AZ62" s="67">
        <f>AZ69+AZ76</f>
        <v>137649.35668581401</v>
      </c>
      <c r="BA62" s="67">
        <f t="shared" ref="BA62:BH63" si="0">BA69+BA76</f>
        <v>140293.28985936806</v>
      </c>
      <c r="BB62" s="67">
        <f t="shared" si="0"/>
        <v>141625.1706771208</v>
      </c>
      <c r="BC62" s="67">
        <f t="shared" si="0"/>
        <v>142384.61680078623</v>
      </c>
      <c r="BD62" s="67">
        <f t="shared" si="0"/>
        <v>143877</v>
      </c>
      <c r="BE62" s="67">
        <f t="shared" si="0"/>
        <v>144884</v>
      </c>
      <c r="BF62" s="67">
        <f t="shared" si="0"/>
        <v>145617</v>
      </c>
      <c r="BG62" s="67">
        <f t="shared" si="0"/>
        <v>146134</v>
      </c>
      <c r="BH62" s="67">
        <f t="shared" si="0"/>
        <v>146664.60999999999</v>
      </c>
      <c r="BJ62" s="67">
        <f>BJ69+BJ76</f>
        <v>146287.94319212291</v>
      </c>
      <c r="BK62" s="67">
        <f t="shared" ref="BK62:BR62" si="1">BK69+BK76</f>
        <v>149702.3538582256</v>
      </c>
      <c r="BL62" s="67">
        <f t="shared" si="1"/>
        <v>150819</v>
      </c>
      <c r="BM62" s="67">
        <f t="shared" si="1"/>
        <v>151441</v>
      </c>
      <c r="BN62" s="67">
        <f t="shared" si="1"/>
        <v>153007.59691302344</v>
      </c>
      <c r="BO62" s="67">
        <f t="shared" si="1"/>
        <v>154075.94419576396</v>
      </c>
      <c r="BP62" s="67">
        <f t="shared" si="1"/>
        <v>154847.63611007345</v>
      </c>
      <c r="BQ62" s="67">
        <f t="shared" si="1"/>
        <v>155391.40908709815</v>
      </c>
      <c r="BR62" s="67">
        <f t="shared" si="1"/>
        <v>155942.23182610396</v>
      </c>
      <c r="BT62" s="67">
        <f>BT69+BT76</f>
        <v>151099.51637682738</v>
      </c>
      <c r="BU62" s="67">
        <f t="shared" ref="BU62:CB62" si="2">BU69+BU76</f>
        <v>153979.32335851918</v>
      </c>
      <c r="BV62" s="67">
        <f t="shared" si="2"/>
        <v>155474.76527215214</v>
      </c>
      <c r="BW62" s="67">
        <f t="shared" si="2"/>
        <v>156302.87953738871</v>
      </c>
      <c r="BX62" s="67">
        <f t="shared" si="2"/>
        <v>157897.45528221023</v>
      </c>
      <c r="BY62" s="67">
        <f t="shared" si="2"/>
        <v>158997.33019084579</v>
      </c>
      <c r="BZ62" s="67">
        <f t="shared" si="2"/>
        <v>159785.68510254828</v>
      </c>
      <c r="CA62" s="67">
        <f t="shared" si="2"/>
        <v>160340.66558684237</v>
      </c>
      <c r="CB62" s="67">
        <f t="shared" si="2"/>
        <v>160895.33225060499</v>
      </c>
    </row>
    <row r="63" spans="1:80" x14ac:dyDescent="0.2">
      <c r="A63" s="13" t="s">
        <v>8</v>
      </c>
      <c r="B63" s="44">
        <v>122414</v>
      </c>
      <c r="C63" s="44">
        <v>124488</v>
      </c>
      <c r="D63" s="44">
        <v>125446</v>
      </c>
      <c r="E63" s="44">
        <v>125534</v>
      </c>
      <c r="F63" s="44">
        <v>126286</v>
      </c>
      <c r="G63" s="44">
        <v>127081</v>
      </c>
      <c r="H63" s="44">
        <v>127397</v>
      </c>
      <c r="I63" s="44">
        <v>127526</v>
      </c>
      <c r="J63" s="44">
        <v>127714</v>
      </c>
      <c r="K63" s="67"/>
      <c r="L63" s="44">
        <v>123956</v>
      </c>
      <c r="M63" s="44">
        <v>126052</v>
      </c>
      <c r="N63" s="44">
        <v>126672</v>
      </c>
      <c r="O63" s="44">
        <v>126935</v>
      </c>
      <c r="P63" s="44">
        <v>127699</v>
      </c>
      <c r="Q63" s="44">
        <v>128370</v>
      </c>
      <c r="R63" s="44">
        <v>128931</v>
      </c>
      <c r="S63" s="44">
        <v>129463</v>
      </c>
      <c r="T63" s="44">
        <v>129575</v>
      </c>
      <c r="U63" s="67"/>
      <c r="V63" s="96">
        <v>126753</v>
      </c>
      <c r="W63" s="96">
        <v>128961</v>
      </c>
      <c r="X63" s="96">
        <v>129438</v>
      </c>
      <c r="Y63" s="96">
        <v>129660</v>
      </c>
      <c r="Z63" s="103">
        <v>130129</v>
      </c>
      <c r="AA63" s="103">
        <v>130961</v>
      </c>
      <c r="AB63" s="103">
        <v>130757</v>
      </c>
      <c r="AC63" s="103">
        <v>131312</v>
      </c>
      <c r="AD63" s="103">
        <v>131441</v>
      </c>
      <c r="AF63" s="54">
        <v>124048</v>
      </c>
      <c r="AG63" s="54">
        <v>126395</v>
      </c>
      <c r="AH63" s="54">
        <v>126918</v>
      </c>
      <c r="AI63" s="54">
        <v>127069</v>
      </c>
      <c r="AJ63" s="54">
        <v>127135</v>
      </c>
      <c r="AK63" s="54">
        <v>127326</v>
      </c>
      <c r="AL63" s="54">
        <v>127385</v>
      </c>
      <c r="AM63" s="54">
        <v>127849</v>
      </c>
      <c r="AN63" s="54">
        <v>127923</v>
      </c>
      <c r="AP63" s="151">
        <v>123918</v>
      </c>
      <c r="AQ63" s="101">
        <v>128352</v>
      </c>
      <c r="AR63" s="101">
        <v>129452.17</v>
      </c>
      <c r="AS63" s="101">
        <v>130397</v>
      </c>
      <c r="AT63" s="101">
        <v>131412</v>
      </c>
      <c r="AU63" s="101">
        <v>132230</v>
      </c>
      <c r="AV63" s="101">
        <v>133137.16999999998</v>
      </c>
      <c r="AW63" s="101">
        <v>133736</v>
      </c>
      <c r="AX63" s="101">
        <v>134436</v>
      </c>
      <c r="AZ63" s="44">
        <f>AZ70+AZ77</f>
        <v>137598.86292687655</v>
      </c>
      <c r="BA63" s="44">
        <f t="shared" si="0"/>
        <v>140242.10098122567</v>
      </c>
      <c r="BB63" s="44">
        <f t="shared" si="0"/>
        <v>141623.76716989418</v>
      </c>
      <c r="BC63" s="44">
        <f t="shared" si="0"/>
        <v>142383.57092145784</v>
      </c>
      <c r="BD63" s="44">
        <f t="shared" si="0"/>
        <v>143877</v>
      </c>
      <c r="BE63" s="44">
        <f t="shared" si="0"/>
        <v>144884</v>
      </c>
      <c r="BF63" s="44">
        <f t="shared" si="0"/>
        <v>145617</v>
      </c>
      <c r="BG63" s="44">
        <f t="shared" si="0"/>
        <v>146134</v>
      </c>
      <c r="BH63" s="44">
        <f>BH70+BH77</f>
        <v>146664.60999999999</v>
      </c>
      <c r="BJ63" s="44">
        <v>146577.85111734687</v>
      </c>
      <c r="BK63" s="44">
        <v>149476</v>
      </c>
      <c r="BL63" s="44">
        <v>150858</v>
      </c>
      <c r="BM63" s="44">
        <v>151490</v>
      </c>
      <c r="BN63" s="44">
        <v>152674</v>
      </c>
      <c r="BO63" s="44"/>
      <c r="BP63" s="44"/>
      <c r="BQ63" s="44"/>
      <c r="BR63" s="44"/>
      <c r="BT63" s="44"/>
      <c r="BU63" s="44"/>
      <c r="BV63" s="44"/>
      <c r="BW63" s="44"/>
      <c r="BX63" s="44"/>
      <c r="BY63" s="44"/>
      <c r="BZ63" s="44"/>
      <c r="CA63" s="44"/>
      <c r="CB63" s="44"/>
    </row>
    <row r="64" spans="1:80" x14ac:dyDescent="0.2">
      <c r="A64" s="35" t="s">
        <v>9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 t="str">
        <f t="shared" ref="AE64" si="3">IF(AE63&gt;0,AE63-AE62, " ")</f>
        <v xml:space="preserve"> </v>
      </c>
      <c r="AF64" s="38"/>
      <c r="AG64" s="38"/>
      <c r="AH64" s="38"/>
      <c r="AI64" s="38"/>
      <c r="AJ64" s="38"/>
      <c r="AK64" s="38"/>
      <c r="AL64" s="38"/>
      <c r="AM64" s="38"/>
      <c r="AN64" s="38"/>
      <c r="AP64" s="38">
        <f t="shared" ref="AP64:AX64" si="4">IF(AP63&gt;0,AP63-AP62, " ")</f>
        <v>0</v>
      </c>
      <c r="AQ64" s="38">
        <f t="shared" si="4"/>
        <v>0</v>
      </c>
      <c r="AR64" s="38">
        <f t="shared" si="4"/>
        <v>0</v>
      </c>
      <c r="AS64" s="38">
        <f t="shared" si="4"/>
        <v>0</v>
      </c>
      <c r="AT64" s="38">
        <f t="shared" si="4"/>
        <v>0</v>
      </c>
      <c r="AU64" s="38">
        <f t="shared" si="4"/>
        <v>0</v>
      </c>
      <c r="AV64" s="38">
        <f t="shared" si="4"/>
        <v>0</v>
      </c>
      <c r="AW64" s="38">
        <f t="shared" si="4"/>
        <v>0</v>
      </c>
      <c r="AX64" s="38">
        <f t="shared" si="4"/>
        <v>0</v>
      </c>
      <c r="AZ64" s="38">
        <f t="shared" ref="AZ64:BH64" si="5">IF(AZ63&gt;0,AZ63-AZ62, " ")</f>
        <v>-50.49375893746037</v>
      </c>
      <c r="BA64" s="38">
        <f t="shared" si="5"/>
        <v>-51.188878142391331</v>
      </c>
      <c r="BB64" s="38">
        <f t="shared" si="5"/>
        <v>-1.4035072266124189</v>
      </c>
      <c r="BC64" s="38">
        <f t="shared" si="5"/>
        <v>-1.0458793283905834</v>
      </c>
      <c r="BD64" s="38">
        <f t="shared" si="5"/>
        <v>0</v>
      </c>
      <c r="BE64" s="38">
        <f t="shared" si="5"/>
        <v>0</v>
      </c>
      <c r="BF64" s="38">
        <f t="shared" si="5"/>
        <v>0</v>
      </c>
      <c r="BG64" s="38">
        <f t="shared" si="5"/>
        <v>0</v>
      </c>
      <c r="BH64" s="38">
        <f t="shared" si="5"/>
        <v>0</v>
      </c>
      <c r="BJ64" s="38">
        <f t="shared" ref="BJ64:BR64" si="6">IF(BJ63&gt;0,BJ63-BJ62, " ")</f>
        <v>289.90792522396077</v>
      </c>
      <c r="BK64" s="38">
        <f t="shared" si="6"/>
        <v>-226.35385822560056</v>
      </c>
      <c r="BL64" s="38">
        <f t="shared" si="6"/>
        <v>39</v>
      </c>
      <c r="BM64" s="38">
        <f t="shared" si="6"/>
        <v>49</v>
      </c>
      <c r="BN64" s="38">
        <f t="shared" si="6"/>
        <v>-333.59691302344436</v>
      </c>
      <c r="BO64" s="38" t="str">
        <f t="shared" si="6"/>
        <v xml:space="preserve"> </v>
      </c>
      <c r="BP64" s="38" t="str">
        <f t="shared" si="6"/>
        <v xml:space="preserve"> </v>
      </c>
      <c r="BQ64" s="38" t="str">
        <f t="shared" si="6"/>
        <v xml:space="preserve"> </v>
      </c>
      <c r="BR64" s="38" t="str">
        <f t="shared" si="6"/>
        <v xml:space="preserve"> </v>
      </c>
      <c r="BT64" s="38" t="str">
        <f t="shared" ref="BT64:CB64" si="7">IF(BT63&gt;0,BT63-BT62, " ")</f>
        <v xml:space="preserve"> </v>
      </c>
      <c r="BU64" s="38" t="str">
        <f t="shared" si="7"/>
        <v xml:space="preserve"> </v>
      </c>
      <c r="BV64" s="38" t="str">
        <f t="shared" si="7"/>
        <v xml:space="preserve"> </v>
      </c>
      <c r="BW64" s="38" t="str">
        <f t="shared" si="7"/>
        <v xml:space="preserve"> </v>
      </c>
      <c r="BX64" s="38" t="str">
        <f t="shared" si="7"/>
        <v xml:space="preserve"> </v>
      </c>
      <c r="BY64" s="38" t="str">
        <f t="shared" si="7"/>
        <v xml:space="preserve"> </v>
      </c>
      <c r="BZ64" s="38" t="str">
        <f t="shared" si="7"/>
        <v xml:space="preserve"> </v>
      </c>
      <c r="CA64" s="38" t="str">
        <f t="shared" si="7"/>
        <v xml:space="preserve"> </v>
      </c>
      <c r="CB64" s="38" t="str">
        <f t="shared" si="7"/>
        <v xml:space="preserve"> </v>
      </c>
    </row>
    <row r="65" spans="1:80" x14ac:dyDescent="0.2">
      <c r="A65" s="40" t="s">
        <v>10</v>
      </c>
      <c r="B65" s="41"/>
      <c r="C65" s="41"/>
      <c r="D65" s="41"/>
      <c r="E65" s="41"/>
      <c r="F65" s="41"/>
      <c r="G65" s="41"/>
      <c r="H65" s="41"/>
      <c r="I65" s="41"/>
      <c r="J65" s="41"/>
      <c r="K65" s="66"/>
      <c r="L65" s="41"/>
      <c r="M65" s="41"/>
      <c r="N65" s="41"/>
      <c r="O65" s="41"/>
      <c r="P65" s="41"/>
      <c r="Q65" s="41"/>
      <c r="R65" s="41"/>
      <c r="S65" s="41"/>
      <c r="T65" s="41"/>
      <c r="U65" s="66"/>
      <c r="V65" s="41"/>
      <c r="W65" s="41"/>
      <c r="X65" s="41"/>
      <c r="Y65" s="41"/>
      <c r="Z65" s="41"/>
      <c r="AA65" s="41"/>
      <c r="AB65" s="41"/>
      <c r="AC65" s="41"/>
      <c r="AD65" s="41"/>
      <c r="AE65" s="41" t="str">
        <f t="shared" ref="AE65" si="8">(IF(AE63&gt;0,AE64/AE62," "))</f>
        <v xml:space="preserve"> </v>
      </c>
      <c r="AF65" s="41"/>
      <c r="AG65" s="41"/>
      <c r="AH65" s="41"/>
      <c r="AI65" s="41"/>
      <c r="AJ65" s="41"/>
      <c r="AK65" s="41"/>
      <c r="AL65" s="41"/>
      <c r="AM65" s="41"/>
      <c r="AN65" s="41"/>
      <c r="AP65" s="41">
        <f t="shared" ref="AP65:AX65" si="9">(IF(AP63&gt;0,AP64/AP62," "))</f>
        <v>0</v>
      </c>
      <c r="AQ65" s="41">
        <f t="shared" si="9"/>
        <v>0</v>
      </c>
      <c r="AR65" s="41">
        <f t="shared" si="9"/>
        <v>0</v>
      </c>
      <c r="AS65" s="41">
        <f t="shared" si="9"/>
        <v>0</v>
      </c>
      <c r="AT65" s="41">
        <f t="shared" si="9"/>
        <v>0</v>
      </c>
      <c r="AU65" s="41">
        <f t="shared" si="9"/>
        <v>0</v>
      </c>
      <c r="AV65" s="41">
        <f t="shared" si="9"/>
        <v>0</v>
      </c>
      <c r="AW65" s="41">
        <f t="shared" si="9"/>
        <v>0</v>
      </c>
      <c r="AX65" s="41">
        <f t="shared" si="9"/>
        <v>0</v>
      </c>
      <c r="AZ65" s="41">
        <f t="shared" ref="AZ65:BH65" si="10">(IF(AZ63&gt;0,AZ64/AZ62," "))</f>
        <v>-3.6682887703364182E-4</v>
      </c>
      <c r="BA65" s="41">
        <f t="shared" si="10"/>
        <v>-3.6487046667523279E-4</v>
      </c>
      <c r="BB65" s="41">
        <f t="shared" si="10"/>
        <v>-9.9100126051191562E-6</v>
      </c>
      <c r="BC65" s="41">
        <f t="shared" si="10"/>
        <v>-7.3454517200681764E-6</v>
      </c>
      <c r="BD65" s="41">
        <f t="shared" si="10"/>
        <v>0</v>
      </c>
      <c r="BE65" s="41">
        <f t="shared" si="10"/>
        <v>0</v>
      </c>
      <c r="BF65" s="41">
        <f t="shared" si="10"/>
        <v>0</v>
      </c>
      <c r="BG65" s="41">
        <f t="shared" si="10"/>
        <v>0</v>
      </c>
      <c r="BH65" s="41">
        <f t="shared" si="10"/>
        <v>0</v>
      </c>
      <c r="BJ65" s="41">
        <f t="shared" ref="BJ65:BR65" si="11">(IF(BJ63&gt;0,BJ64/BJ62," "))</f>
        <v>1.9817622621381642E-3</v>
      </c>
      <c r="BK65" s="41">
        <f t="shared" si="11"/>
        <v>-1.5120260462969551E-3</v>
      </c>
      <c r="BL65" s="41">
        <f t="shared" si="11"/>
        <v>2.5858810892526803E-4</v>
      </c>
      <c r="BM65" s="41">
        <f t="shared" si="11"/>
        <v>3.2355834945622388E-4</v>
      </c>
      <c r="BN65" s="41">
        <f t="shared" si="11"/>
        <v>-2.1802637238533731E-3</v>
      </c>
      <c r="BO65" s="41" t="str">
        <f t="shared" si="11"/>
        <v xml:space="preserve"> </v>
      </c>
      <c r="BP65" s="41" t="str">
        <f t="shared" si="11"/>
        <v xml:space="preserve"> </v>
      </c>
      <c r="BQ65" s="41" t="str">
        <f t="shared" si="11"/>
        <v xml:space="preserve"> </v>
      </c>
      <c r="BR65" s="41" t="str">
        <f t="shared" si="11"/>
        <v xml:space="preserve"> </v>
      </c>
      <c r="BT65" s="41" t="str">
        <f t="shared" ref="BT65:CB65" si="12">(IF(BT63&gt;0,BT64/BT62," "))</f>
        <v xml:space="preserve"> </v>
      </c>
      <c r="BU65" s="41" t="str">
        <f t="shared" si="12"/>
        <v xml:space="preserve"> </v>
      </c>
      <c r="BV65" s="41" t="str">
        <f t="shared" si="12"/>
        <v xml:space="preserve"> </v>
      </c>
      <c r="BW65" s="41" t="str">
        <f t="shared" si="12"/>
        <v xml:space="preserve"> </v>
      </c>
      <c r="BX65" s="41" t="str">
        <f t="shared" si="12"/>
        <v xml:space="preserve"> </v>
      </c>
      <c r="BY65" s="41" t="str">
        <f t="shared" si="12"/>
        <v xml:space="preserve"> </v>
      </c>
      <c r="BZ65" s="41" t="str">
        <f t="shared" si="12"/>
        <v xml:space="preserve"> </v>
      </c>
      <c r="CA65" s="41" t="str">
        <f t="shared" si="12"/>
        <v xml:space="preserve"> </v>
      </c>
      <c r="CB65" s="41" t="str">
        <f t="shared" si="12"/>
        <v xml:space="preserve"> </v>
      </c>
    </row>
    <row r="66" spans="1:80" x14ac:dyDescent="0.2">
      <c r="A66" s="15"/>
      <c r="B66" s="21"/>
      <c r="C66" s="21"/>
      <c r="D66" s="21"/>
      <c r="E66" s="21"/>
      <c r="F66" s="21"/>
      <c r="G66" s="21"/>
      <c r="H66" s="21"/>
      <c r="I66" s="21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80" x14ac:dyDescent="0.2">
      <c r="A67" s="22" t="s">
        <v>45</v>
      </c>
      <c r="B67" s="63" t="s">
        <v>71</v>
      </c>
      <c r="C67" s="63" t="s">
        <v>72</v>
      </c>
      <c r="D67" s="63" t="s">
        <v>73</v>
      </c>
      <c r="E67" s="63" t="s">
        <v>74</v>
      </c>
      <c r="F67" s="63" t="s">
        <v>75</v>
      </c>
      <c r="G67" s="63" t="s">
        <v>76</v>
      </c>
      <c r="H67" s="63" t="s">
        <v>77</v>
      </c>
      <c r="I67" s="63" t="s">
        <v>78</v>
      </c>
      <c r="J67" s="63" t="s">
        <v>79</v>
      </c>
      <c r="K67" s="23"/>
      <c r="L67" s="63" t="s">
        <v>81</v>
      </c>
      <c r="M67" s="63" t="s">
        <v>82</v>
      </c>
      <c r="N67" s="63" t="s">
        <v>83</v>
      </c>
      <c r="O67" s="63" t="s">
        <v>84</v>
      </c>
      <c r="P67" s="63" t="s">
        <v>85</v>
      </c>
      <c r="Q67" s="63" t="s">
        <v>86</v>
      </c>
      <c r="R67" s="63" t="s">
        <v>87</v>
      </c>
      <c r="S67" s="63" t="s">
        <v>88</v>
      </c>
      <c r="T67" s="63" t="s">
        <v>89</v>
      </c>
      <c r="U67" s="78"/>
      <c r="V67" s="63" t="s">
        <v>91</v>
      </c>
      <c r="W67" s="63" t="s">
        <v>92</v>
      </c>
      <c r="X67" s="63" t="s">
        <v>93</v>
      </c>
      <c r="Y67" s="63" t="s">
        <v>94</v>
      </c>
      <c r="Z67" s="63" t="s">
        <v>95</v>
      </c>
      <c r="AA67" s="63" t="s">
        <v>96</v>
      </c>
      <c r="AB67" s="63" t="s">
        <v>97</v>
      </c>
      <c r="AC67" s="63" t="s">
        <v>98</v>
      </c>
      <c r="AD67" s="63" t="s">
        <v>99</v>
      </c>
      <c r="AF67" s="63" t="s">
        <v>101</v>
      </c>
      <c r="AG67" s="63" t="s">
        <v>102</v>
      </c>
      <c r="AH67" s="63" t="s">
        <v>103</v>
      </c>
      <c r="AI67" s="63" t="s">
        <v>104</v>
      </c>
      <c r="AJ67" s="63" t="s">
        <v>105</v>
      </c>
      <c r="AK67" s="63" t="s">
        <v>106</v>
      </c>
      <c r="AL67" s="63" t="s">
        <v>107</v>
      </c>
      <c r="AM67" s="63" t="s">
        <v>108</v>
      </c>
      <c r="AN67" s="63" t="s">
        <v>109</v>
      </c>
      <c r="AP67" s="63" t="s">
        <v>127</v>
      </c>
      <c r="AQ67" s="63" t="s">
        <v>128</v>
      </c>
      <c r="AR67" s="63" t="s">
        <v>129</v>
      </c>
      <c r="AS67" s="63" t="s">
        <v>130</v>
      </c>
      <c r="AT67" s="63" t="s">
        <v>131</v>
      </c>
      <c r="AU67" s="63" t="s">
        <v>132</v>
      </c>
      <c r="AV67" s="63" t="s">
        <v>133</v>
      </c>
      <c r="AW67" s="63" t="s">
        <v>134</v>
      </c>
      <c r="AX67" s="63" t="s">
        <v>135</v>
      </c>
      <c r="AZ67" s="63" t="s">
        <v>137</v>
      </c>
      <c r="BA67" s="63" t="s">
        <v>138</v>
      </c>
      <c r="BB67" s="63" t="s">
        <v>139</v>
      </c>
      <c r="BC67" s="63" t="s">
        <v>140</v>
      </c>
      <c r="BD67" s="63" t="s">
        <v>141</v>
      </c>
      <c r="BE67" s="63" t="s">
        <v>142</v>
      </c>
      <c r="BF67" s="63" t="s">
        <v>143</v>
      </c>
      <c r="BG67" s="63" t="s">
        <v>144</v>
      </c>
      <c r="BH67" s="63" t="s">
        <v>145</v>
      </c>
      <c r="BJ67" s="173" t="s">
        <v>173</v>
      </c>
      <c r="BK67" s="173" t="s">
        <v>174</v>
      </c>
      <c r="BL67" s="173" t="s">
        <v>175</v>
      </c>
      <c r="BM67" s="173" t="s">
        <v>176</v>
      </c>
      <c r="BN67" s="173" t="s">
        <v>177</v>
      </c>
      <c r="BO67" s="173" t="s">
        <v>178</v>
      </c>
      <c r="BP67" s="173" t="s">
        <v>179</v>
      </c>
      <c r="BQ67" s="173" t="s">
        <v>180</v>
      </c>
      <c r="BR67" s="173" t="s">
        <v>181</v>
      </c>
      <c r="BS67" s="174"/>
      <c r="BT67" s="173" t="s">
        <v>182</v>
      </c>
      <c r="BU67" s="173" t="s">
        <v>183</v>
      </c>
      <c r="BV67" s="173" t="s">
        <v>184</v>
      </c>
      <c r="BW67" s="173" t="s">
        <v>185</v>
      </c>
      <c r="BX67" s="173" t="s">
        <v>186</v>
      </c>
      <c r="BY67" s="173" t="s">
        <v>187</v>
      </c>
      <c r="BZ67" s="173" t="s">
        <v>188</v>
      </c>
      <c r="CA67" s="173" t="s">
        <v>189</v>
      </c>
      <c r="CB67" s="173" t="s">
        <v>190</v>
      </c>
    </row>
    <row r="68" spans="1:80" s="79" customFormat="1" ht="11.25" x14ac:dyDescent="0.2">
      <c r="A68" s="147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</row>
    <row r="69" spans="1:80" s="70" customFormat="1" x14ac:dyDescent="0.2">
      <c r="A69" s="120" t="str">
        <f>D1</f>
        <v>Feb 2024 FC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F69" s="67"/>
      <c r="AG69" s="67"/>
      <c r="AH69" s="67"/>
      <c r="AI69" s="67"/>
      <c r="AJ69" s="67"/>
      <c r="AK69" s="67"/>
      <c r="AL69" s="67"/>
      <c r="AM69" s="67"/>
      <c r="AN69" s="67"/>
      <c r="AP69" s="67">
        <v>80095</v>
      </c>
      <c r="AQ69" s="67">
        <v>83751</v>
      </c>
      <c r="AR69" s="67">
        <v>84754</v>
      </c>
      <c r="AS69" s="67">
        <v>85440</v>
      </c>
      <c r="AT69" s="67">
        <v>86307</v>
      </c>
      <c r="AU69" s="67">
        <v>86979</v>
      </c>
      <c r="AV69" s="67">
        <v>87746</v>
      </c>
      <c r="AW69" s="67">
        <v>88210</v>
      </c>
      <c r="AX69" s="67">
        <v>88790</v>
      </c>
      <c r="AZ69" s="79">
        <v>88702.493758937446</v>
      </c>
      <c r="BA69" s="79">
        <v>90572.188878142391</v>
      </c>
      <c r="BB69" s="79">
        <v>91571.403507226583</v>
      </c>
      <c r="BC69" s="79">
        <v>92106.045879328405</v>
      </c>
      <c r="BD69" s="79">
        <v>93398</v>
      </c>
      <c r="BE69" s="79">
        <v>94090</v>
      </c>
      <c r="BF69" s="79">
        <v>94683</v>
      </c>
      <c r="BG69" s="79">
        <v>95109</v>
      </c>
      <c r="BH69" s="79">
        <v>95655</v>
      </c>
      <c r="BJ69" s="79">
        <v>92246.363632081921</v>
      </c>
      <c r="BK69" s="79">
        <v>94651.877721147641</v>
      </c>
      <c r="BL69" s="79">
        <v>95357</v>
      </c>
      <c r="BM69" s="79">
        <v>95792</v>
      </c>
      <c r="BN69" s="79">
        <v>97136.759307312313</v>
      </c>
      <c r="BO69" s="79">
        <v>97856.460344172418</v>
      </c>
      <c r="BP69" s="79">
        <v>98473.198371423918</v>
      </c>
      <c r="BQ69" s="79">
        <v>98916.251321860909</v>
      </c>
      <c r="BR69" s="79">
        <v>99484.107920308335</v>
      </c>
      <c r="BT69" s="79">
        <v>93024.023000701171</v>
      </c>
      <c r="BU69" s="79">
        <v>94985.195890069823</v>
      </c>
      <c r="BV69" s="79">
        <v>96085.929095499319</v>
      </c>
      <c r="BW69" s="79">
        <v>96647.313523435252</v>
      </c>
      <c r="BX69" s="79">
        <v>98004.080000671049</v>
      </c>
      <c r="BY69" s="79">
        <v>98730.207148580681</v>
      </c>
      <c r="BZ69" s="79">
        <v>99352.451944404966</v>
      </c>
      <c r="CA69" s="79">
        <v>99799.46085337823</v>
      </c>
      <c r="CB69" s="79">
        <v>100372.38776487918</v>
      </c>
    </row>
    <row r="70" spans="1:80" x14ac:dyDescent="0.2">
      <c r="A70" s="13" t="s">
        <v>8</v>
      </c>
      <c r="B70" s="44">
        <v>88468</v>
      </c>
      <c r="C70" s="44">
        <v>89861</v>
      </c>
      <c r="D70" s="44">
        <v>90411</v>
      </c>
      <c r="E70" s="44">
        <v>90374</v>
      </c>
      <c r="F70" s="44">
        <v>91103</v>
      </c>
      <c r="G70" s="44">
        <v>91597</v>
      </c>
      <c r="H70" s="44">
        <v>91966</v>
      </c>
      <c r="I70" s="44">
        <v>92086</v>
      </c>
      <c r="J70" s="44">
        <v>92350</v>
      </c>
      <c r="K70" s="67"/>
      <c r="L70" s="44">
        <v>86114</v>
      </c>
      <c r="M70" s="44">
        <v>87911</v>
      </c>
      <c r="N70" s="44">
        <v>88373</v>
      </c>
      <c r="O70" s="44">
        <v>88498</v>
      </c>
      <c r="P70" s="44">
        <v>89163</v>
      </c>
      <c r="Q70" s="44">
        <v>89563</v>
      </c>
      <c r="R70" s="44">
        <v>90073</v>
      </c>
      <c r="S70" s="44">
        <v>90530</v>
      </c>
      <c r="T70" s="44">
        <v>90698</v>
      </c>
      <c r="U70" s="67"/>
      <c r="V70" s="102">
        <v>86363</v>
      </c>
      <c r="W70" s="102">
        <v>88001</v>
      </c>
      <c r="X70" s="102">
        <v>88335</v>
      </c>
      <c r="Y70" s="102">
        <v>88496</v>
      </c>
      <c r="Z70" s="101">
        <v>89044</v>
      </c>
      <c r="AA70" s="101">
        <v>89607</v>
      </c>
      <c r="AB70" s="101">
        <v>89593</v>
      </c>
      <c r="AC70" s="101">
        <v>90061</v>
      </c>
      <c r="AD70" s="101">
        <v>90231</v>
      </c>
      <c r="AF70" s="54">
        <v>81726</v>
      </c>
      <c r="AG70" s="54">
        <v>83854</v>
      </c>
      <c r="AH70" s="54">
        <v>84344</v>
      </c>
      <c r="AI70" s="54">
        <v>84436</v>
      </c>
      <c r="AJ70" s="54">
        <v>84584</v>
      </c>
      <c r="AK70" s="54">
        <v>84757</v>
      </c>
      <c r="AL70" s="54">
        <v>84868</v>
      </c>
      <c r="AM70" s="54">
        <v>85275</v>
      </c>
      <c r="AN70" s="54">
        <v>85344</v>
      </c>
      <c r="AP70" s="151">
        <v>80095</v>
      </c>
      <c r="AQ70" s="101">
        <v>83751</v>
      </c>
      <c r="AR70" s="101">
        <v>84754</v>
      </c>
      <c r="AS70" s="101">
        <v>85440</v>
      </c>
      <c r="AT70" s="101">
        <v>86307</v>
      </c>
      <c r="AU70" s="101">
        <v>86979</v>
      </c>
      <c r="AV70" s="101">
        <v>87746</v>
      </c>
      <c r="AW70" s="101">
        <v>88210</v>
      </c>
      <c r="AX70" s="101">
        <v>88790</v>
      </c>
      <c r="AZ70" s="54">
        <v>88652</v>
      </c>
      <c r="BA70" s="54">
        <v>90521</v>
      </c>
      <c r="BB70" s="54">
        <v>91570</v>
      </c>
      <c r="BC70" s="54">
        <v>92105</v>
      </c>
      <c r="BD70" s="54">
        <v>93398</v>
      </c>
      <c r="BE70" s="54">
        <v>94090</v>
      </c>
      <c r="BF70" s="54">
        <v>94683</v>
      </c>
      <c r="BG70" s="54">
        <v>95109</v>
      </c>
      <c r="BH70" s="54">
        <v>95655</v>
      </c>
      <c r="BJ70" s="54">
        <v>92430.734395673106</v>
      </c>
      <c r="BK70" s="54">
        <v>94511</v>
      </c>
      <c r="BL70" s="54">
        <v>95381</v>
      </c>
      <c r="BM70" s="54">
        <v>95820</v>
      </c>
      <c r="BN70" s="54">
        <v>96860</v>
      </c>
      <c r="BO70" s="86"/>
      <c r="BP70" s="86"/>
      <c r="BQ70" s="86"/>
      <c r="BR70" s="86"/>
      <c r="BT70" s="86"/>
      <c r="BU70" s="86"/>
      <c r="BV70" s="86"/>
      <c r="BW70" s="86"/>
      <c r="BX70" s="86"/>
      <c r="BY70" s="86"/>
      <c r="BZ70" s="86"/>
      <c r="CA70" s="86"/>
      <c r="CB70" s="86"/>
    </row>
    <row r="71" spans="1:80" x14ac:dyDescent="0.2">
      <c r="A71" s="35" t="s">
        <v>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F71" s="38"/>
      <c r="AG71" s="38"/>
      <c r="AH71" s="38"/>
      <c r="AI71" s="38"/>
      <c r="AJ71" s="38"/>
      <c r="AK71" s="38"/>
      <c r="AL71" s="38"/>
      <c r="AM71" s="38"/>
      <c r="AN71" s="38"/>
      <c r="AP71" s="38">
        <f t="shared" ref="AP71:AX71" si="13">IF(AP70&gt;0,AP70-AP69, " ")</f>
        <v>0</v>
      </c>
      <c r="AQ71" s="38">
        <f t="shared" si="13"/>
        <v>0</v>
      </c>
      <c r="AR71" s="38">
        <f t="shared" si="13"/>
        <v>0</v>
      </c>
      <c r="AS71" s="38">
        <f t="shared" si="13"/>
        <v>0</v>
      </c>
      <c r="AT71" s="38">
        <f t="shared" si="13"/>
        <v>0</v>
      </c>
      <c r="AU71" s="38">
        <f t="shared" si="13"/>
        <v>0</v>
      </c>
      <c r="AV71" s="38">
        <f t="shared" si="13"/>
        <v>0</v>
      </c>
      <c r="AW71" s="38">
        <f t="shared" si="13"/>
        <v>0</v>
      </c>
      <c r="AX71" s="38">
        <f t="shared" si="13"/>
        <v>0</v>
      </c>
      <c r="AZ71" s="38">
        <f t="shared" ref="AZ71:BH71" si="14">IF(AZ70&gt;0,AZ70-AZ69, " ")</f>
        <v>-50.493758937445818</v>
      </c>
      <c r="BA71" s="38">
        <f t="shared" si="14"/>
        <v>-51.188878142391331</v>
      </c>
      <c r="BB71" s="38">
        <f t="shared" si="14"/>
        <v>-1.4035072265833151</v>
      </c>
      <c r="BC71" s="38">
        <f t="shared" si="14"/>
        <v>-1.0458793284051353</v>
      </c>
      <c r="BD71" s="38">
        <f t="shared" si="14"/>
        <v>0</v>
      </c>
      <c r="BE71" s="38">
        <f t="shared" si="14"/>
        <v>0</v>
      </c>
      <c r="BF71" s="38">
        <f t="shared" si="14"/>
        <v>0</v>
      </c>
      <c r="BG71" s="38">
        <f t="shared" si="14"/>
        <v>0</v>
      </c>
      <c r="BH71" s="38">
        <f t="shared" si="14"/>
        <v>0</v>
      </c>
      <c r="BJ71" s="38">
        <f t="shared" ref="BJ71:BR71" si="15">IF(BJ70&gt;0,BJ70-BJ69, " ")</f>
        <v>184.3707635911851</v>
      </c>
      <c r="BK71" s="38">
        <f t="shared" si="15"/>
        <v>-140.87772114764084</v>
      </c>
      <c r="BL71" s="38">
        <f t="shared" si="15"/>
        <v>24</v>
      </c>
      <c r="BM71" s="38">
        <f t="shared" si="15"/>
        <v>28</v>
      </c>
      <c r="BN71" s="38">
        <f t="shared" si="15"/>
        <v>-276.75930731231347</v>
      </c>
      <c r="BO71" s="38" t="str">
        <f t="shared" si="15"/>
        <v xml:space="preserve"> </v>
      </c>
      <c r="BP71" s="38" t="str">
        <f t="shared" si="15"/>
        <v xml:space="preserve"> </v>
      </c>
      <c r="BQ71" s="38" t="str">
        <f t="shared" si="15"/>
        <v xml:space="preserve"> </v>
      </c>
      <c r="BR71" s="38" t="str">
        <f t="shared" si="15"/>
        <v xml:space="preserve"> </v>
      </c>
      <c r="BT71" s="38" t="str">
        <f t="shared" ref="BT71:CB71" si="16">IF(BT70&gt;0,BT70-BT69, " ")</f>
        <v xml:space="preserve"> </v>
      </c>
      <c r="BU71" s="38" t="str">
        <f t="shared" si="16"/>
        <v xml:space="preserve"> </v>
      </c>
      <c r="BV71" s="38" t="str">
        <f t="shared" si="16"/>
        <v xml:space="preserve"> </v>
      </c>
      <c r="BW71" s="38" t="str">
        <f t="shared" si="16"/>
        <v xml:space="preserve"> </v>
      </c>
      <c r="BX71" s="38" t="str">
        <f t="shared" si="16"/>
        <v xml:space="preserve"> </v>
      </c>
      <c r="BY71" s="38" t="str">
        <f t="shared" si="16"/>
        <v xml:space="preserve"> </v>
      </c>
      <c r="BZ71" s="38" t="str">
        <f t="shared" si="16"/>
        <v xml:space="preserve"> </v>
      </c>
      <c r="CA71" s="38" t="str">
        <f t="shared" si="16"/>
        <v xml:space="preserve"> </v>
      </c>
      <c r="CB71" s="38" t="str">
        <f t="shared" si="16"/>
        <v xml:space="preserve"> </v>
      </c>
    </row>
    <row r="72" spans="1:80" x14ac:dyDescent="0.2">
      <c r="A72" s="40" t="s">
        <v>10</v>
      </c>
      <c r="B72" s="41"/>
      <c r="C72" s="41"/>
      <c r="D72" s="41"/>
      <c r="E72" s="41"/>
      <c r="F72" s="41"/>
      <c r="G72" s="41"/>
      <c r="H72" s="41"/>
      <c r="I72" s="41"/>
      <c r="J72" s="41"/>
      <c r="K72" s="66"/>
      <c r="L72" s="41"/>
      <c r="M72" s="41"/>
      <c r="N72" s="41"/>
      <c r="O72" s="41"/>
      <c r="P72" s="41"/>
      <c r="Q72" s="41"/>
      <c r="R72" s="41"/>
      <c r="S72" s="41"/>
      <c r="T72" s="41"/>
      <c r="U72" s="66"/>
      <c r="V72" s="41"/>
      <c r="W72" s="41"/>
      <c r="X72" s="41"/>
      <c r="Y72" s="41"/>
      <c r="Z72" s="41"/>
      <c r="AA72" s="41"/>
      <c r="AB72" s="41"/>
      <c r="AC72" s="41"/>
      <c r="AD72" s="41"/>
      <c r="AF72" s="41"/>
      <c r="AG72" s="41"/>
      <c r="AH72" s="41"/>
      <c r="AI72" s="41"/>
      <c r="AJ72" s="41"/>
      <c r="AK72" s="41"/>
      <c r="AL72" s="41"/>
      <c r="AM72" s="41"/>
      <c r="AN72" s="41"/>
      <c r="AP72" s="41">
        <f t="shared" ref="AP72:AX72" si="17">(IF(AP70&gt;0,AP71/AP69," "))</f>
        <v>0</v>
      </c>
      <c r="AQ72" s="41">
        <f t="shared" si="17"/>
        <v>0</v>
      </c>
      <c r="AR72" s="41">
        <f t="shared" si="17"/>
        <v>0</v>
      </c>
      <c r="AS72" s="41">
        <f t="shared" si="17"/>
        <v>0</v>
      </c>
      <c r="AT72" s="41">
        <f t="shared" si="17"/>
        <v>0</v>
      </c>
      <c r="AU72" s="41">
        <f t="shared" si="17"/>
        <v>0</v>
      </c>
      <c r="AV72" s="41">
        <f t="shared" si="17"/>
        <v>0</v>
      </c>
      <c r="AW72" s="41">
        <f t="shared" si="17"/>
        <v>0</v>
      </c>
      <c r="AX72" s="41">
        <f t="shared" si="17"/>
        <v>0</v>
      </c>
      <c r="AZ72" s="41">
        <f t="shared" ref="AZ72:BH72" si="18">(IF(AZ70&gt;0,AZ71/AZ69," "))</f>
        <v>-5.6924847090173488E-4</v>
      </c>
      <c r="BA72" s="41">
        <f t="shared" si="18"/>
        <v>-5.651721436396095E-4</v>
      </c>
      <c r="BB72" s="41">
        <f t="shared" si="18"/>
        <v>-1.5326916185930838E-5</v>
      </c>
      <c r="BC72" s="41">
        <f t="shared" si="18"/>
        <v>-1.1355164782292155E-5</v>
      </c>
      <c r="BD72" s="41">
        <f t="shared" si="18"/>
        <v>0</v>
      </c>
      <c r="BE72" s="41">
        <f t="shared" si="18"/>
        <v>0</v>
      </c>
      <c r="BF72" s="41">
        <f t="shared" si="18"/>
        <v>0</v>
      </c>
      <c r="BG72" s="41">
        <f t="shared" si="18"/>
        <v>0</v>
      </c>
      <c r="BH72" s="41">
        <f t="shared" si="18"/>
        <v>0</v>
      </c>
      <c r="BJ72" s="41">
        <f t="shared" ref="BJ72:BR72" si="19">(IF(BJ70&gt;0,BJ71/BJ69," "))</f>
        <v>1.998677848446523E-3</v>
      </c>
      <c r="BK72" s="41">
        <f t="shared" si="19"/>
        <v>-1.4883774578955359E-3</v>
      </c>
      <c r="BL72" s="41">
        <f t="shared" si="19"/>
        <v>2.5168577031576075E-4</v>
      </c>
      <c r="BM72" s="41">
        <f t="shared" si="19"/>
        <v>2.9229998329714384E-4</v>
      </c>
      <c r="BN72" s="41">
        <f t="shared" si="19"/>
        <v>-2.8491717171326243E-3</v>
      </c>
      <c r="BO72" s="41" t="str">
        <f t="shared" si="19"/>
        <v xml:space="preserve"> </v>
      </c>
      <c r="BP72" s="41" t="str">
        <f t="shared" si="19"/>
        <v xml:space="preserve"> </v>
      </c>
      <c r="BQ72" s="41" t="str">
        <f t="shared" si="19"/>
        <v xml:space="preserve"> </v>
      </c>
      <c r="BR72" s="41" t="str">
        <f t="shared" si="19"/>
        <v xml:space="preserve"> </v>
      </c>
      <c r="BT72" s="41" t="str">
        <f t="shared" ref="BT72:CB72" si="20">(IF(BT70&gt;0,BT71/BT69," "))</f>
        <v xml:space="preserve"> </v>
      </c>
      <c r="BU72" s="41" t="str">
        <f t="shared" si="20"/>
        <v xml:space="preserve"> </v>
      </c>
      <c r="BV72" s="41" t="str">
        <f t="shared" si="20"/>
        <v xml:space="preserve"> </v>
      </c>
      <c r="BW72" s="41" t="str">
        <f t="shared" si="20"/>
        <v xml:space="preserve"> </v>
      </c>
      <c r="BX72" s="41" t="str">
        <f t="shared" si="20"/>
        <v xml:space="preserve"> </v>
      </c>
      <c r="BY72" s="41" t="str">
        <f t="shared" si="20"/>
        <v xml:space="preserve"> </v>
      </c>
      <c r="BZ72" s="41" t="str">
        <f t="shared" si="20"/>
        <v xml:space="preserve"> </v>
      </c>
      <c r="CA72" s="41" t="str">
        <f t="shared" si="20"/>
        <v xml:space="preserve"> </v>
      </c>
      <c r="CB72" s="41" t="str">
        <f t="shared" si="20"/>
        <v xml:space="preserve"> </v>
      </c>
    </row>
    <row r="73" spans="1:80" s="94" customFormat="1" x14ac:dyDescent="0.2">
      <c r="A73" s="104" t="s">
        <v>61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6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F73" s="105">
        <f>IF(AF63&gt;0,AF70/AF63," ")</f>
        <v>0.65882561589062294</v>
      </c>
      <c r="AG73" s="105">
        <f t="shared" ref="AG73:AN73" si="21">IF(AG63&gt;0,AG70/AG63," ")</f>
        <v>0.66342814193599431</v>
      </c>
      <c r="AH73" s="105">
        <f t="shared" si="21"/>
        <v>0.66455506705116685</v>
      </c>
      <c r="AI73" s="105">
        <f t="shared" si="21"/>
        <v>0.66448937191604562</v>
      </c>
      <c r="AJ73" s="105">
        <f t="shared" si="21"/>
        <v>0.66530853030243442</v>
      </c>
      <c r="AK73" s="105">
        <f t="shared" si="21"/>
        <v>0.66566922702354581</v>
      </c>
      <c r="AL73" s="105">
        <f t="shared" si="21"/>
        <v>0.66623228794599054</v>
      </c>
      <c r="AM73" s="105">
        <f t="shared" si="21"/>
        <v>0.66699778645120411</v>
      </c>
      <c r="AN73" s="105">
        <f t="shared" si="21"/>
        <v>0.66715133322389253</v>
      </c>
    </row>
    <row r="74" spans="1:80" x14ac:dyDescent="0.2">
      <c r="A74" s="22" t="s">
        <v>46</v>
      </c>
      <c r="B74" s="63" t="s">
        <v>71</v>
      </c>
      <c r="C74" s="63" t="s">
        <v>72</v>
      </c>
      <c r="D74" s="63" t="s">
        <v>73</v>
      </c>
      <c r="E74" s="63" t="s">
        <v>74</v>
      </c>
      <c r="F74" s="63" t="s">
        <v>75</v>
      </c>
      <c r="G74" s="63" t="s">
        <v>76</v>
      </c>
      <c r="H74" s="63" t="s">
        <v>77</v>
      </c>
      <c r="I74" s="63" t="s">
        <v>78</v>
      </c>
      <c r="J74" s="63" t="s">
        <v>79</v>
      </c>
      <c r="K74" s="23"/>
      <c r="L74" s="63" t="s">
        <v>81</v>
      </c>
      <c r="M74" s="63" t="s">
        <v>82</v>
      </c>
      <c r="N74" s="63" t="s">
        <v>83</v>
      </c>
      <c r="O74" s="63" t="s">
        <v>84</v>
      </c>
      <c r="P74" s="63" t="s">
        <v>85</v>
      </c>
      <c r="Q74" s="63" t="s">
        <v>86</v>
      </c>
      <c r="R74" s="63" t="s">
        <v>87</v>
      </c>
      <c r="S74" s="63" t="s">
        <v>88</v>
      </c>
      <c r="T74" s="63" t="s">
        <v>89</v>
      </c>
      <c r="U74" s="78"/>
      <c r="V74" s="63" t="s">
        <v>91</v>
      </c>
      <c r="W74" s="63" t="s">
        <v>92</v>
      </c>
      <c r="X74" s="63" t="s">
        <v>93</v>
      </c>
      <c r="Y74" s="63" t="s">
        <v>94</v>
      </c>
      <c r="Z74" s="63" t="s">
        <v>95</v>
      </c>
      <c r="AA74" s="63" t="s">
        <v>96</v>
      </c>
      <c r="AB74" s="63" t="s">
        <v>97</v>
      </c>
      <c r="AC74" s="63" t="s">
        <v>98</v>
      </c>
      <c r="AD74" s="63" t="s">
        <v>99</v>
      </c>
      <c r="AF74" s="63" t="s">
        <v>101</v>
      </c>
      <c r="AG74" s="63" t="s">
        <v>102</v>
      </c>
      <c r="AH74" s="63" t="s">
        <v>103</v>
      </c>
      <c r="AI74" s="63" t="s">
        <v>104</v>
      </c>
      <c r="AJ74" s="63" t="s">
        <v>105</v>
      </c>
      <c r="AK74" s="63" t="s">
        <v>106</v>
      </c>
      <c r="AL74" s="63" t="s">
        <v>107</v>
      </c>
      <c r="AM74" s="63" t="s">
        <v>108</v>
      </c>
      <c r="AN74" s="63" t="s">
        <v>109</v>
      </c>
      <c r="AP74" s="63" t="s">
        <v>127</v>
      </c>
      <c r="AQ74" s="63" t="s">
        <v>128</v>
      </c>
      <c r="AR74" s="63" t="s">
        <v>129</v>
      </c>
      <c r="AS74" s="63" t="s">
        <v>130</v>
      </c>
      <c r="AT74" s="63" t="s">
        <v>131</v>
      </c>
      <c r="AU74" s="63" t="s">
        <v>132</v>
      </c>
      <c r="AV74" s="63" t="s">
        <v>133</v>
      </c>
      <c r="AW74" s="63" t="s">
        <v>134</v>
      </c>
      <c r="AX74" s="63" t="s">
        <v>135</v>
      </c>
      <c r="AZ74" s="63" t="s">
        <v>137</v>
      </c>
      <c r="BA74" s="63" t="s">
        <v>138</v>
      </c>
      <c r="BB74" s="63" t="s">
        <v>139</v>
      </c>
      <c r="BC74" s="63" t="s">
        <v>140</v>
      </c>
      <c r="BD74" s="63" t="s">
        <v>141</v>
      </c>
      <c r="BE74" s="63" t="s">
        <v>142</v>
      </c>
      <c r="BF74" s="63" t="s">
        <v>143</v>
      </c>
      <c r="BG74" s="63" t="s">
        <v>144</v>
      </c>
      <c r="BH74" s="63" t="s">
        <v>145</v>
      </c>
      <c r="BJ74" s="173" t="s">
        <v>173</v>
      </c>
      <c r="BK74" s="173" t="s">
        <v>174</v>
      </c>
      <c r="BL74" s="173" t="s">
        <v>175</v>
      </c>
      <c r="BM74" s="173" t="s">
        <v>176</v>
      </c>
      <c r="BN74" s="173" t="s">
        <v>177</v>
      </c>
      <c r="BO74" s="173" t="s">
        <v>178</v>
      </c>
      <c r="BP74" s="173" t="s">
        <v>179</v>
      </c>
      <c r="BQ74" s="173" t="s">
        <v>180</v>
      </c>
      <c r="BR74" s="173" t="s">
        <v>181</v>
      </c>
      <c r="BS74" s="174"/>
      <c r="BT74" s="173" t="s">
        <v>182</v>
      </c>
      <c r="BU74" s="173" t="s">
        <v>183</v>
      </c>
      <c r="BV74" s="173" t="s">
        <v>184</v>
      </c>
      <c r="BW74" s="173" t="s">
        <v>185</v>
      </c>
      <c r="BX74" s="173" t="s">
        <v>186</v>
      </c>
      <c r="BY74" s="173" t="s">
        <v>187</v>
      </c>
      <c r="BZ74" s="173" t="s">
        <v>188</v>
      </c>
      <c r="CA74" s="173" t="s">
        <v>189</v>
      </c>
      <c r="CB74" s="173" t="s">
        <v>190</v>
      </c>
    </row>
    <row r="75" spans="1:80" s="148" customFormat="1" ht="11.25" x14ac:dyDescent="0.2">
      <c r="A75" s="147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</row>
    <row r="76" spans="1:80" s="70" customFormat="1" x14ac:dyDescent="0.2">
      <c r="A76" s="120" t="str">
        <f>D1</f>
        <v>Feb 2024 FC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F76" s="67"/>
      <c r="AG76" s="67"/>
      <c r="AH76" s="67"/>
      <c r="AI76" s="67"/>
      <c r="AJ76" s="67"/>
      <c r="AK76" s="67"/>
      <c r="AL76" s="67"/>
      <c r="AM76" s="67"/>
      <c r="AN76" s="67"/>
      <c r="AP76" s="67">
        <v>43823</v>
      </c>
      <c r="AQ76" s="67">
        <v>44601</v>
      </c>
      <c r="AR76" s="67">
        <v>44698.17</v>
      </c>
      <c r="AS76" s="67">
        <v>44957</v>
      </c>
      <c r="AT76" s="67">
        <v>45105</v>
      </c>
      <c r="AU76" s="67">
        <v>45251</v>
      </c>
      <c r="AV76" s="67">
        <v>45391.17</v>
      </c>
      <c r="AW76" s="67">
        <v>45526</v>
      </c>
      <c r="AX76" s="67">
        <v>45646</v>
      </c>
      <c r="AZ76" s="79">
        <v>48946.862926876558</v>
      </c>
      <c r="BA76" s="79">
        <v>49721.100981225682</v>
      </c>
      <c r="BB76" s="79">
        <v>50053.767169894199</v>
      </c>
      <c r="BC76" s="79">
        <v>50278.570921457831</v>
      </c>
      <c r="BD76" s="79">
        <v>50479</v>
      </c>
      <c r="BE76" s="79">
        <v>50794</v>
      </c>
      <c r="BF76" s="79">
        <v>50934</v>
      </c>
      <c r="BG76" s="79">
        <v>51025</v>
      </c>
      <c r="BH76" s="79">
        <v>51009.61</v>
      </c>
      <c r="BJ76" s="79">
        <v>54041.579560040977</v>
      </c>
      <c r="BK76" s="79">
        <v>55050.476137077952</v>
      </c>
      <c r="BL76" s="79">
        <v>55462</v>
      </c>
      <c r="BM76" s="79">
        <v>55649</v>
      </c>
      <c r="BN76" s="79">
        <v>55870.837605711124</v>
      </c>
      <c r="BO76" s="79">
        <v>56219.483851591562</v>
      </c>
      <c r="BP76" s="79">
        <v>56374.437738649533</v>
      </c>
      <c r="BQ76" s="79">
        <v>56475.157765237222</v>
      </c>
      <c r="BR76" s="79">
        <v>56458.123905795634</v>
      </c>
      <c r="BT76" s="79">
        <v>58075.493376126193</v>
      </c>
      <c r="BU76" s="79">
        <v>58994.127468449355</v>
      </c>
      <c r="BV76" s="79">
        <v>59388.836176652825</v>
      </c>
      <c r="BW76" s="79">
        <v>59655.566013953459</v>
      </c>
      <c r="BX76" s="79">
        <v>59893.375281539171</v>
      </c>
      <c r="BY76" s="79">
        <v>60267.123042265106</v>
      </c>
      <c r="BZ76" s="79">
        <v>60433.233158143303</v>
      </c>
      <c r="CA76" s="79">
        <v>60541.204733464139</v>
      </c>
      <c r="CB76" s="79">
        <v>60522.94448572582</v>
      </c>
    </row>
    <row r="77" spans="1:80" x14ac:dyDescent="0.2">
      <c r="A77" s="13" t="s">
        <v>8</v>
      </c>
      <c r="B77" s="44">
        <v>33946</v>
      </c>
      <c r="C77" s="44">
        <v>34627</v>
      </c>
      <c r="D77" s="44">
        <v>35035</v>
      </c>
      <c r="E77" s="44">
        <v>35160</v>
      </c>
      <c r="F77" s="44">
        <v>35183</v>
      </c>
      <c r="G77" s="44">
        <v>35484</v>
      </c>
      <c r="H77" s="44">
        <v>35431</v>
      </c>
      <c r="I77" s="44">
        <v>35440</v>
      </c>
      <c r="J77" s="44">
        <v>35364</v>
      </c>
      <c r="K77" s="67"/>
      <c r="L77" s="44">
        <v>37842</v>
      </c>
      <c r="M77" s="44">
        <v>38141</v>
      </c>
      <c r="N77" s="44">
        <v>38299</v>
      </c>
      <c r="O77" s="44">
        <v>38437</v>
      </c>
      <c r="P77" s="44">
        <v>38536</v>
      </c>
      <c r="Q77" s="44">
        <v>38807</v>
      </c>
      <c r="R77" s="44">
        <v>38858</v>
      </c>
      <c r="S77" s="44">
        <v>38933</v>
      </c>
      <c r="T77" s="44">
        <v>38877</v>
      </c>
      <c r="U77" s="67"/>
      <c r="V77" s="102">
        <v>40390</v>
      </c>
      <c r="W77" s="102">
        <v>40960</v>
      </c>
      <c r="X77" s="102">
        <v>41103</v>
      </c>
      <c r="Y77" s="102">
        <v>41164</v>
      </c>
      <c r="Z77" s="101">
        <v>41085</v>
      </c>
      <c r="AA77" s="101">
        <v>41354</v>
      </c>
      <c r="AB77" s="101">
        <v>41164</v>
      </c>
      <c r="AC77" s="101">
        <v>41251</v>
      </c>
      <c r="AD77" s="101">
        <v>41210</v>
      </c>
      <c r="AF77" s="54">
        <v>42322</v>
      </c>
      <c r="AG77" s="54">
        <v>42541</v>
      </c>
      <c r="AH77" s="54">
        <v>42574</v>
      </c>
      <c r="AI77" s="54">
        <v>42633</v>
      </c>
      <c r="AJ77" s="54">
        <v>42551</v>
      </c>
      <c r="AK77" s="54">
        <v>42569</v>
      </c>
      <c r="AL77" s="54">
        <v>42517</v>
      </c>
      <c r="AM77" s="54">
        <v>42574</v>
      </c>
      <c r="AN77" s="54">
        <v>42579</v>
      </c>
      <c r="AP77" s="151">
        <v>43823</v>
      </c>
      <c r="AQ77" s="101">
        <v>44601</v>
      </c>
      <c r="AR77" s="101">
        <v>44698.17</v>
      </c>
      <c r="AS77" s="101">
        <v>44957</v>
      </c>
      <c r="AT77" s="101">
        <v>45105</v>
      </c>
      <c r="AU77" s="101">
        <v>45251</v>
      </c>
      <c r="AV77" s="101">
        <v>45391.17</v>
      </c>
      <c r="AW77" s="44">
        <v>45526</v>
      </c>
      <c r="AX77" s="44">
        <v>45646</v>
      </c>
      <c r="AZ77" s="54">
        <v>48946.862926876558</v>
      </c>
      <c r="BA77" s="54">
        <v>49721.100981225682</v>
      </c>
      <c r="BB77" s="54">
        <v>50053.767169894199</v>
      </c>
      <c r="BC77" s="54">
        <v>50278.570921457831</v>
      </c>
      <c r="BD77" s="54">
        <v>50479</v>
      </c>
      <c r="BE77" s="54">
        <v>50794</v>
      </c>
      <c r="BF77" s="54">
        <v>50934</v>
      </c>
      <c r="BG77" s="54">
        <v>51025</v>
      </c>
      <c r="BH77" s="54">
        <v>51009.61</v>
      </c>
      <c r="BJ77" s="54">
        <v>54147.116721673767</v>
      </c>
      <c r="BK77" s="54">
        <v>54965</v>
      </c>
      <c r="BL77" s="54">
        <v>55477</v>
      </c>
      <c r="BM77" s="54">
        <v>55670</v>
      </c>
      <c r="BN77" s="54">
        <v>55814</v>
      </c>
      <c r="BO77" s="86"/>
      <c r="BP77" s="86"/>
      <c r="BQ77" s="86"/>
      <c r="BR77" s="86"/>
      <c r="BT77" s="86"/>
      <c r="BU77" s="86"/>
      <c r="BV77" s="86"/>
      <c r="BW77" s="86"/>
      <c r="BX77" s="86"/>
      <c r="BY77" s="86"/>
      <c r="BZ77" s="86"/>
      <c r="CA77" s="86"/>
      <c r="CB77" s="86"/>
    </row>
    <row r="78" spans="1:80" x14ac:dyDescent="0.2">
      <c r="A78" s="35" t="s">
        <v>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t="str">
        <f t="shared" ref="AE78" si="22">IF(AE77&gt;0,AE77-AE76, " ")</f>
        <v xml:space="preserve"> </v>
      </c>
      <c r="AF78" s="38"/>
      <c r="AG78" s="38"/>
      <c r="AH78" s="38"/>
      <c r="AI78" s="38"/>
      <c r="AJ78" s="38"/>
      <c r="AK78" s="38"/>
      <c r="AL78" s="38"/>
      <c r="AM78" s="38"/>
      <c r="AN78" s="38"/>
      <c r="AP78" s="38">
        <f t="shared" ref="AP78:AX78" si="23">IF(AP77&gt;0,AP77-AP76, " ")</f>
        <v>0</v>
      </c>
      <c r="AQ78" s="38">
        <f t="shared" si="23"/>
        <v>0</v>
      </c>
      <c r="AR78" s="38">
        <f t="shared" si="23"/>
        <v>0</v>
      </c>
      <c r="AS78" s="38">
        <f t="shared" si="23"/>
        <v>0</v>
      </c>
      <c r="AT78" s="38">
        <f t="shared" si="23"/>
        <v>0</v>
      </c>
      <c r="AU78" s="38">
        <f t="shared" si="23"/>
        <v>0</v>
      </c>
      <c r="AV78" s="38">
        <f t="shared" si="23"/>
        <v>0</v>
      </c>
      <c r="AW78" s="38">
        <f t="shared" si="23"/>
        <v>0</v>
      </c>
      <c r="AX78" s="38">
        <f t="shared" si="23"/>
        <v>0</v>
      </c>
      <c r="AZ78" s="38">
        <f t="shared" ref="AZ78:BH78" si="24">IF(AZ77&gt;0,AZ77-AZ76, " ")</f>
        <v>0</v>
      </c>
      <c r="BA78" s="38">
        <f t="shared" si="24"/>
        <v>0</v>
      </c>
      <c r="BB78" s="38">
        <f t="shared" si="24"/>
        <v>0</v>
      </c>
      <c r="BC78" s="38">
        <f t="shared" si="24"/>
        <v>0</v>
      </c>
      <c r="BD78" s="38">
        <f t="shared" si="24"/>
        <v>0</v>
      </c>
      <c r="BE78" s="38">
        <f t="shared" si="24"/>
        <v>0</v>
      </c>
      <c r="BF78" s="38">
        <f t="shared" si="24"/>
        <v>0</v>
      </c>
      <c r="BG78" s="38">
        <f t="shared" si="24"/>
        <v>0</v>
      </c>
      <c r="BH78" s="38">
        <f t="shared" si="24"/>
        <v>0</v>
      </c>
      <c r="BJ78" s="38">
        <f t="shared" ref="BJ78:BR78" si="25">IF(BJ77&gt;0,BJ77-BJ76, " ")</f>
        <v>105.53716163279023</v>
      </c>
      <c r="BK78" s="38">
        <f t="shared" si="25"/>
        <v>-85.476137077952444</v>
      </c>
      <c r="BL78" s="38">
        <f t="shared" si="25"/>
        <v>15</v>
      </c>
      <c r="BM78" s="38">
        <f t="shared" si="25"/>
        <v>21</v>
      </c>
      <c r="BN78" s="38">
        <f t="shared" si="25"/>
        <v>-56.837605711123615</v>
      </c>
      <c r="BO78" s="38" t="str">
        <f t="shared" si="25"/>
        <v xml:space="preserve"> </v>
      </c>
      <c r="BP78" s="38" t="str">
        <f t="shared" si="25"/>
        <v xml:space="preserve"> </v>
      </c>
      <c r="BQ78" s="38" t="str">
        <f t="shared" si="25"/>
        <v xml:space="preserve"> </v>
      </c>
      <c r="BR78" s="38" t="str">
        <f t="shared" si="25"/>
        <v xml:space="preserve"> </v>
      </c>
      <c r="BT78" s="38" t="str">
        <f t="shared" ref="BT78:CB78" si="26">IF(BT77&gt;0,BT77-BT76, " ")</f>
        <v xml:space="preserve"> </v>
      </c>
      <c r="BU78" s="38" t="str">
        <f t="shared" si="26"/>
        <v xml:space="preserve"> </v>
      </c>
      <c r="BV78" s="38" t="str">
        <f t="shared" si="26"/>
        <v xml:space="preserve"> </v>
      </c>
      <c r="BW78" s="38" t="str">
        <f t="shared" si="26"/>
        <v xml:space="preserve"> </v>
      </c>
      <c r="BX78" s="38" t="str">
        <f t="shared" si="26"/>
        <v xml:space="preserve"> </v>
      </c>
      <c r="BY78" s="38" t="str">
        <f t="shared" si="26"/>
        <v xml:space="preserve"> </v>
      </c>
      <c r="BZ78" s="38" t="str">
        <f t="shared" si="26"/>
        <v xml:space="preserve"> </v>
      </c>
      <c r="CA78" s="38" t="str">
        <f t="shared" si="26"/>
        <v xml:space="preserve"> </v>
      </c>
      <c r="CB78" s="38" t="str">
        <f t="shared" si="26"/>
        <v xml:space="preserve"> </v>
      </c>
    </row>
    <row r="79" spans="1:80" x14ac:dyDescent="0.2">
      <c r="A79" s="40" t="s">
        <v>10</v>
      </c>
      <c r="B79" s="41"/>
      <c r="C79" s="41"/>
      <c r="D79" s="41"/>
      <c r="E79" s="41"/>
      <c r="F79" s="41"/>
      <c r="G79" s="41"/>
      <c r="H79" s="41"/>
      <c r="I79" s="41"/>
      <c r="J79" s="41"/>
      <c r="K79" s="66"/>
      <c r="L79" s="41"/>
      <c r="M79" s="41"/>
      <c r="N79" s="41"/>
      <c r="O79" s="41"/>
      <c r="P79" s="41"/>
      <c r="Q79" s="41"/>
      <c r="R79" s="41"/>
      <c r="S79" s="41"/>
      <c r="T79" s="41"/>
      <c r="U79" s="66"/>
      <c r="V79" s="41"/>
      <c r="W79" s="41"/>
      <c r="X79" s="41"/>
      <c r="Y79" s="41"/>
      <c r="Z79" s="41"/>
      <c r="AA79" s="41"/>
      <c r="AB79" s="41"/>
      <c r="AC79" s="41"/>
      <c r="AD79" s="41"/>
      <c r="AE79" t="str">
        <f t="shared" ref="AE79" si="27">(IF(AE77&gt;0,AE78/AE76," "))</f>
        <v xml:space="preserve"> </v>
      </c>
      <c r="AF79" s="41"/>
      <c r="AG79" s="41"/>
      <c r="AH79" s="41"/>
      <c r="AI79" s="41"/>
      <c r="AJ79" s="41"/>
      <c r="AK79" s="41"/>
      <c r="AL79" s="41"/>
      <c r="AM79" s="41"/>
      <c r="AN79" s="41"/>
      <c r="AP79" s="41">
        <f t="shared" ref="AP79:AX79" si="28">(IF(AP77&gt;0,AP78/AP76," "))</f>
        <v>0</v>
      </c>
      <c r="AQ79" s="41">
        <f t="shared" si="28"/>
        <v>0</v>
      </c>
      <c r="AR79" s="41">
        <f t="shared" si="28"/>
        <v>0</v>
      </c>
      <c r="AS79" s="41">
        <f t="shared" si="28"/>
        <v>0</v>
      </c>
      <c r="AT79" s="41">
        <f t="shared" si="28"/>
        <v>0</v>
      </c>
      <c r="AU79" s="41">
        <f t="shared" si="28"/>
        <v>0</v>
      </c>
      <c r="AV79" s="41">
        <f t="shared" si="28"/>
        <v>0</v>
      </c>
      <c r="AW79" s="41">
        <f t="shared" si="28"/>
        <v>0</v>
      </c>
      <c r="AX79" s="41">
        <f t="shared" si="28"/>
        <v>0</v>
      </c>
      <c r="AZ79" s="41">
        <f t="shared" ref="AZ79:BH79" si="29">(IF(AZ77&gt;0,AZ78/AZ76," "))</f>
        <v>0</v>
      </c>
      <c r="BA79" s="41">
        <f t="shared" si="29"/>
        <v>0</v>
      </c>
      <c r="BB79" s="41">
        <f t="shared" si="29"/>
        <v>0</v>
      </c>
      <c r="BC79" s="41">
        <f t="shared" si="29"/>
        <v>0</v>
      </c>
      <c r="BD79" s="41">
        <f t="shared" si="29"/>
        <v>0</v>
      </c>
      <c r="BE79" s="41">
        <f t="shared" si="29"/>
        <v>0</v>
      </c>
      <c r="BF79" s="41">
        <f t="shared" si="29"/>
        <v>0</v>
      </c>
      <c r="BG79" s="41">
        <f t="shared" si="29"/>
        <v>0</v>
      </c>
      <c r="BH79" s="41">
        <f t="shared" si="29"/>
        <v>0</v>
      </c>
      <c r="BJ79" s="41">
        <f t="shared" ref="BJ79:BR79" si="30">(IF(BJ77&gt;0,BJ78/BJ76," "))</f>
        <v>1.952888174105587E-3</v>
      </c>
      <c r="BK79" s="41">
        <f t="shared" si="30"/>
        <v>-1.5526866082886067E-3</v>
      </c>
      <c r="BL79" s="41">
        <f t="shared" si="30"/>
        <v>2.7045544697270203E-4</v>
      </c>
      <c r="BM79" s="41">
        <f t="shared" si="30"/>
        <v>3.7736527161314669E-4</v>
      </c>
      <c r="BN79" s="41">
        <f t="shared" si="30"/>
        <v>-1.017303626486417E-3</v>
      </c>
      <c r="BO79" s="41" t="str">
        <f t="shared" si="30"/>
        <v xml:space="preserve"> </v>
      </c>
      <c r="BP79" s="41" t="str">
        <f t="shared" si="30"/>
        <v xml:space="preserve"> </v>
      </c>
      <c r="BQ79" s="41" t="str">
        <f t="shared" si="30"/>
        <v xml:space="preserve"> </v>
      </c>
      <c r="BR79" s="41" t="str">
        <f t="shared" si="30"/>
        <v xml:space="preserve"> </v>
      </c>
      <c r="BT79" s="41" t="str">
        <f t="shared" ref="BT79:CB79" si="31">(IF(BT77&gt;0,BT78/BT76," "))</f>
        <v xml:space="preserve"> </v>
      </c>
      <c r="BU79" s="41" t="str">
        <f t="shared" si="31"/>
        <v xml:space="preserve"> </v>
      </c>
      <c r="BV79" s="41" t="str">
        <f t="shared" si="31"/>
        <v xml:space="preserve"> </v>
      </c>
      <c r="BW79" s="41" t="str">
        <f t="shared" si="31"/>
        <v xml:space="preserve"> </v>
      </c>
      <c r="BX79" s="41" t="str">
        <f t="shared" si="31"/>
        <v xml:space="preserve"> </v>
      </c>
      <c r="BY79" s="41" t="str">
        <f t="shared" si="31"/>
        <v xml:space="preserve"> </v>
      </c>
      <c r="BZ79" s="41" t="str">
        <f t="shared" si="31"/>
        <v xml:space="preserve"> </v>
      </c>
      <c r="CA79" s="41" t="str">
        <f t="shared" si="31"/>
        <v xml:space="preserve"> </v>
      </c>
      <c r="CB79" s="41" t="str">
        <f t="shared" si="31"/>
        <v xml:space="preserve"> </v>
      </c>
    </row>
    <row r="80" spans="1:80" s="94" customFormat="1" x14ac:dyDescent="0.2">
      <c r="A80" s="104" t="s">
        <v>60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6"/>
      <c r="L80" s="105"/>
      <c r="M80" s="105"/>
      <c r="N80" s="105"/>
      <c r="O80" s="105"/>
      <c r="P80" s="105"/>
      <c r="Q80" s="105"/>
      <c r="R80" s="105"/>
      <c r="S80" s="105"/>
      <c r="T80" s="105"/>
      <c r="U80" s="106"/>
      <c r="V80" s="105"/>
      <c r="W80" s="105"/>
      <c r="X80" s="105"/>
      <c r="Y80" s="105"/>
      <c r="Z80" s="105"/>
      <c r="AA80" s="105"/>
      <c r="AB80" s="105"/>
      <c r="AC80" s="105"/>
      <c r="AD80" s="105"/>
      <c r="AF80" s="105">
        <f t="shared" ref="AF80:AN80" si="32">IF(AF63&gt;0,AF77/AF63," ")</f>
        <v>0.341174384109377</v>
      </c>
      <c r="AG80" s="105">
        <f t="shared" si="32"/>
        <v>0.33657185806400569</v>
      </c>
      <c r="AH80" s="105">
        <f t="shared" si="32"/>
        <v>0.3354449329488331</v>
      </c>
      <c r="AI80" s="105">
        <f>IF(AI63&gt;0,AI77/AI63," ")</f>
        <v>0.33551062808395438</v>
      </c>
      <c r="AJ80" s="105">
        <f t="shared" si="32"/>
        <v>0.33469146969756558</v>
      </c>
      <c r="AK80" s="105">
        <f t="shared" si="32"/>
        <v>0.33433077297645414</v>
      </c>
      <c r="AL80" s="105">
        <f t="shared" si="32"/>
        <v>0.33376771205400951</v>
      </c>
      <c r="AM80" s="105">
        <f t="shared" si="32"/>
        <v>0.33300221354879583</v>
      </c>
      <c r="AN80" s="105">
        <f t="shared" si="32"/>
        <v>0.33284866677610753</v>
      </c>
    </row>
    <row r="81" spans="1:80" ht="22.5" x14ac:dyDescent="0.2">
      <c r="A81" s="27" t="s">
        <v>17</v>
      </c>
      <c r="B81" s="63" t="s">
        <v>71</v>
      </c>
      <c r="C81" s="63" t="s">
        <v>72</v>
      </c>
      <c r="D81" s="63" t="s">
        <v>73</v>
      </c>
      <c r="E81" s="63" t="s">
        <v>74</v>
      </c>
      <c r="F81" s="63" t="s">
        <v>75</v>
      </c>
      <c r="G81" s="63" t="s">
        <v>76</v>
      </c>
      <c r="H81" s="63" t="s">
        <v>77</v>
      </c>
      <c r="I81" s="63" t="s">
        <v>78</v>
      </c>
      <c r="J81" s="63" t="s">
        <v>79</v>
      </c>
      <c r="K81" s="23"/>
      <c r="L81" s="63" t="s">
        <v>81</v>
      </c>
      <c r="M81" s="63" t="s">
        <v>82</v>
      </c>
      <c r="N81" s="63" t="s">
        <v>83</v>
      </c>
      <c r="O81" s="63" t="s">
        <v>84</v>
      </c>
      <c r="P81" s="63" t="s">
        <v>85</v>
      </c>
      <c r="Q81" s="63" t="s">
        <v>86</v>
      </c>
      <c r="R81" s="63" t="s">
        <v>87</v>
      </c>
      <c r="S81" s="63" t="s">
        <v>88</v>
      </c>
      <c r="T81" s="63" t="s">
        <v>89</v>
      </c>
      <c r="U81" s="78"/>
      <c r="V81" s="63" t="s">
        <v>91</v>
      </c>
      <c r="W81" s="63" t="s">
        <v>92</v>
      </c>
      <c r="X81" s="63" t="s">
        <v>93</v>
      </c>
      <c r="Y81" s="63" t="s">
        <v>94</v>
      </c>
      <c r="Z81" s="63" t="s">
        <v>95</v>
      </c>
      <c r="AA81" s="63" t="s">
        <v>96</v>
      </c>
      <c r="AB81" s="63" t="s">
        <v>97</v>
      </c>
      <c r="AC81" s="63" t="s">
        <v>98</v>
      </c>
      <c r="AD81" s="63" t="s">
        <v>99</v>
      </c>
      <c r="AF81" s="63" t="s">
        <v>101</v>
      </c>
      <c r="AG81" s="63" t="s">
        <v>102</v>
      </c>
      <c r="AH81" s="63" t="s">
        <v>103</v>
      </c>
      <c r="AI81" s="63" t="s">
        <v>104</v>
      </c>
      <c r="AJ81" s="63" t="s">
        <v>105</v>
      </c>
      <c r="AK81" s="63" t="s">
        <v>106</v>
      </c>
      <c r="AL81" s="63" t="s">
        <v>107</v>
      </c>
      <c r="AM81" s="63" t="s">
        <v>108</v>
      </c>
      <c r="AN81" s="63" t="s">
        <v>109</v>
      </c>
      <c r="AP81" s="63" t="s">
        <v>127</v>
      </c>
      <c r="AQ81" s="63" t="s">
        <v>128</v>
      </c>
      <c r="AR81" s="63" t="s">
        <v>129</v>
      </c>
      <c r="AS81" s="63" t="s">
        <v>130</v>
      </c>
      <c r="AT81" s="63" t="s">
        <v>131</v>
      </c>
      <c r="AU81" s="63" t="s">
        <v>132</v>
      </c>
      <c r="AV81" s="63" t="s">
        <v>133</v>
      </c>
      <c r="AW81" s="63" t="s">
        <v>134</v>
      </c>
      <c r="AX81" s="63" t="s">
        <v>135</v>
      </c>
      <c r="AZ81" s="63" t="s">
        <v>137</v>
      </c>
      <c r="BA81" s="63" t="s">
        <v>138</v>
      </c>
      <c r="BB81" s="63" t="s">
        <v>139</v>
      </c>
      <c r="BC81" s="63" t="s">
        <v>140</v>
      </c>
      <c r="BD81" s="63" t="s">
        <v>141</v>
      </c>
      <c r="BE81" s="63" t="s">
        <v>142</v>
      </c>
      <c r="BF81" s="63" t="s">
        <v>143</v>
      </c>
      <c r="BG81" s="63" t="s">
        <v>144</v>
      </c>
      <c r="BH81" s="63" t="s">
        <v>145</v>
      </c>
      <c r="BJ81" s="173" t="s">
        <v>173</v>
      </c>
      <c r="BK81" s="173" t="s">
        <v>174</v>
      </c>
      <c r="BL81" s="173" t="s">
        <v>175</v>
      </c>
      <c r="BM81" s="173" t="s">
        <v>176</v>
      </c>
      <c r="BN81" s="173" t="s">
        <v>177</v>
      </c>
      <c r="BO81" s="173" t="s">
        <v>178</v>
      </c>
      <c r="BP81" s="173" t="s">
        <v>179</v>
      </c>
      <c r="BQ81" s="173" t="s">
        <v>180</v>
      </c>
      <c r="BR81" s="173" t="s">
        <v>181</v>
      </c>
      <c r="BS81" s="174"/>
      <c r="BT81" s="173" t="s">
        <v>182</v>
      </c>
      <c r="BU81" s="173" t="s">
        <v>183</v>
      </c>
      <c r="BV81" s="173" t="s">
        <v>184</v>
      </c>
      <c r="BW81" s="173" t="s">
        <v>185</v>
      </c>
      <c r="BX81" s="173" t="s">
        <v>186</v>
      </c>
      <c r="BY81" s="173" t="s">
        <v>187</v>
      </c>
      <c r="BZ81" s="173" t="s">
        <v>188</v>
      </c>
      <c r="CA81" s="173" t="s">
        <v>189</v>
      </c>
      <c r="CB81" s="173" t="s">
        <v>190</v>
      </c>
    </row>
    <row r="82" spans="1:80" s="33" customFormat="1" x14ac:dyDescent="0.2">
      <c r="A82" s="147"/>
      <c r="B82" s="65"/>
      <c r="C82" s="65"/>
      <c r="D82" s="65"/>
      <c r="E82" s="65"/>
      <c r="F82" s="65"/>
      <c r="G82" s="65"/>
      <c r="H82" s="65"/>
      <c r="I82" s="65"/>
      <c r="J82" s="65"/>
      <c r="K82" s="48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79"/>
      <c r="AQ82" s="79"/>
      <c r="AR82" s="79"/>
      <c r="AS82" s="79"/>
      <c r="AT82" s="79"/>
      <c r="AU82" s="79"/>
      <c r="AV82" s="79"/>
      <c r="AW82" s="79"/>
      <c r="AX82" s="79"/>
      <c r="AZ82" s="79"/>
      <c r="BA82" s="79"/>
      <c r="BB82" s="79"/>
      <c r="BC82" s="79"/>
      <c r="BD82" s="79"/>
      <c r="BE82" s="79"/>
      <c r="BF82" s="79"/>
      <c r="BG82" s="79"/>
      <c r="BH82" s="79"/>
      <c r="BJ82" s="79"/>
      <c r="BK82" s="79"/>
      <c r="BL82" s="79"/>
      <c r="BM82" s="79"/>
      <c r="BN82" s="79"/>
      <c r="BO82" s="79"/>
      <c r="BP82" s="79"/>
      <c r="BQ82" s="79"/>
      <c r="BR82" s="79"/>
      <c r="BT82" s="79"/>
      <c r="BU82" s="79"/>
      <c r="BV82" s="79"/>
      <c r="BW82" s="79"/>
      <c r="BX82" s="79"/>
      <c r="BY82" s="79"/>
      <c r="BZ82" s="79"/>
      <c r="CA82" s="79"/>
      <c r="CB82" s="79"/>
    </row>
    <row r="83" spans="1:80" s="70" customFormat="1" x14ac:dyDescent="0.2">
      <c r="A83" s="120" t="str">
        <f>A62</f>
        <v>Feb 2024 FC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F83" s="67"/>
      <c r="AG83" s="67"/>
      <c r="AH83" s="67"/>
      <c r="AI83" s="67"/>
      <c r="AJ83" s="67"/>
      <c r="AK83" s="67"/>
      <c r="AL83" s="67"/>
      <c r="AM83" s="67"/>
      <c r="AN83" s="67"/>
      <c r="AP83" s="67">
        <v>22677</v>
      </c>
      <c r="AQ83" s="67">
        <v>22807</v>
      </c>
      <c r="AR83" s="67">
        <v>22618</v>
      </c>
      <c r="AS83" s="67">
        <v>22558</v>
      </c>
      <c r="AT83" s="67">
        <v>22622</v>
      </c>
      <c r="AU83" s="67">
        <v>22587</v>
      </c>
      <c r="AV83" s="67">
        <v>22548</v>
      </c>
      <c r="AW83" s="67">
        <v>22521</v>
      </c>
      <c r="AX83" s="67">
        <v>22459</v>
      </c>
      <c r="AZ83" s="79">
        <v>15558.343049920621</v>
      </c>
      <c r="BA83" s="79">
        <v>15568.34131368938</v>
      </c>
      <c r="BB83" s="79">
        <v>15638.13602420069</v>
      </c>
      <c r="BC83" s="79">
        <v>15623.874550694551</v>
      </c>
      <c r="BD83" s="79">
        <v>15617.873431909591</v>
      </c>
      <c r="BE83" s="79">
        <v>15604.873400036729</v>
      </c>
      <c r="BF83" s="79">
        <v>15561.873286907268</v>
      </c>
      <c r="BG83" s="79">
        <v>15534.481519036743</v>
      </c>
      <c r="BH83" s="79">
        <v>15496.873692833467</v>
      </c>
      <c r="BJ83" s="79">
        <v>14589.0449103422</v>
      </c>
      <c r="BK83" s="79">
        <v>14629.925057041219</v>
      </c>
      <c r="BL83" s="79">
        <v>14429.95837081283</v>
      </c>
      <c r="BM83" s="79">
        <v>14458.702104170579</v>
      </c>
      <c r="BN83" s="79">
        <v>14453.148527269923</v>
      </c>
      <c r="BO83" s="79">
        <v>14441.117991080928</v>
      </c>
      <c r="BP83" s="79">
        <v>14401.324671941862</v>
      </c>
      <c r="BQ83" s="79">
        <v>14375.97568373401</v>
      </c>
      <c r="BR83" s="79">
        <v>14341.172514130065</v>
      </c>
      <c r="BT83" s="79">
        <v>18254.86836218934</v>
      </c>
      <c r="BU83" s="79">
        <v>18266.599495020357</v>
      </c>
      <c r="BV83" s="79">
        <v>18348.490815238263</v>
      </c>
      <c r="BW83" s="79">
        <v>18331.757585956064</v>
      </c>
      <c r="BX83" s="79">
        <v>18324.716371278268</v>
      </c>
      <c r="BY83" s="79">
        <v>18309.463212906459</v>
      </c>
      <c r="BZ83" s="79">
        <v>18259.010449252968</v>
      </c>
      <c r="CA83" s="79">
        <v>18226.871222403446</v>
      </c>
      <c r="CB83" s="79">
        <v>18182.745320658891</v>
      </c>
    </row>
    <row r="84" spans="1:80" x14ac:dyDescent="0.2">
      <c r="A84" s="13" t="s">
        <v>8</v>
      </c>
      <c r="B84" s="44">
        <v>29639</v>
      </c>
      <c r="C84" s="44">
        <v>29676</v>
      </c>
      <c r="D84" s="44">
        <v>29681</v>
      </c>
      <c r="E84" s="44">
        <v>29577</v>
      </c>
      <c r="F84" s="44">
        <v>29566</v>
      </c>
      <c r="G84" s="44">
        <v>29557</v>
      </c>
      <c r="H84" s="44">
        <v>29462</v>
      </c>
      <c r="I84" s="44">
        <v>29431</v>
      </c>
      <c r="J84" s="44">
        <v>29312</v>
      </c>
      <c r="K84" s="67"/>
      <c r="L84" s="44">
        <v>31694</v>
      </c>
      <c r="M84" s="44">
        <v>31983</v>
      </c>
      <c r="N84" s="44">
        <v>31855</v>
      </c>
      <c r="O84" s="44">
        <v>31857</v>
      </c>
      <c r="P84" s="44">
        <v>31712</v>
      </c>
      <c r="Q84" s="44">
        <v>31677</v>
      </c>
      <c r="R84" s="44">
        <v>31600</v>
      </c>
      <c r="S84" s="44">
        <v>31601</v>
      </c>
      <c r="T84" s="44">
        <v>31542</v>
      </c>
      <c r="U84" s="67"/>
      <c r="V84" s="44">
        <v>32756</v>
      </c>
      <c r="W84" s="44">
        <v>32753</v>
      </c>
      <c r="X84" s="44">
        <v>32687</v>
      </c>
      <c r="Y84" s="44">
        <v>32662</v>
      </c>
      <c r="Z84" s="40">
        <v>32558</v>
      </c>
      <c r="AA84" s="40">
        <v>32520</v>
      </c>
      <c r="AB84" s="40">
        <v>32490</v>
      </c>
      <c r="AC84" s="40">
        <v>32483</v>
      </c>
      <c r="AD84" s="40">
        <v>32424</v>
      </c>
      <c r="AF84" s="54">
        <v>29730</v>
      </c>
      <c r="AG84" s="54">
        <v>29668</v>
      </c>
      <c r="AH84" s="54">
        <v>29601</v>
      </c>
      <c r="AI84" s="54">
        <v>29551</v>
      </c>
      <c r="AJ84" s="54">
        <v>29477</v>
      </c>
      <c r="AK84" s="54">
        <v>29428</v>
      </c>
      <c r="AL84" s="54">
        <v>29391</v>
      </c>
      <c r="AM84" s="54">
        <v>29364</v>
      </c>
      <c r="AN84" s="54">
        <v>29314</v>
      </c>
      <c r="AP84" s="151">
        <v>22677</v>
      </c>
      <c r="AQ84" s="101">
        <v>22807</v>
      </c>
      <c r="AR84" s="101">
        <v>22618</v>
      </c>
      <c r="AS84" s="101">
        <v>22558</v>
      </c>
      <c r="AT84" s="101">
        <v>22622</v>
      </c>
      <c r="AU84" s="101">
        <v>22587</v>
      </c>
      <c r="AV84" s="101">
        <v>22548</v>
      </c>
      <c r="AW84" s="101">
        <v>22521</v>
      </c>
      <c r="AX84" s="101">
        <v>22459</v>
      </c>
      <c r="AZ84" s="101">
        <v>15558.343049920621</v>
      </c>
      <c r="BA84" s="101">
        <v>15568.34131368938</v>
      </c>
      <c r="BB84" s="101">
        <v>15638.13602420069</v>
      </c>
      <c r="BC84" s="101">
        <v>15623.874550694551</v>
      </c>
      <c r="BD84" s="101">
        <v>15617.873431909591</v>
      </c>
      <c r="BE84" s="101">
        <v>15604.873400036729</v>
      </c>
      <c r="BF84" s="101">
        <v>15561.873286907268</v>
      </c>
      <c r="BG84" s="101">
        <v>15534.481519036743</v>
      </c>
      <c r="BH84" s="101">
        <v>15496.873692833467</v>
      </c>
      <c r="BJ84" s="101">
        <v>14525.715639810425</v>
      </c>
      <c r="BK84" s="101">
        <v>14559.75630359657</v>
      </c>
      <c r="BL84" s="101">
        <v>14387.634087288945</v>
      </c>
      <c r="BM84" s="101">
        <v>14384.154258031616</v>
      </c>
      <c r="BN84" s="101">
        <v>14450.252899340041</v>
      </c>
      <c r="BO84" s="86"/>
      <c r="BP84" s="86"/>
      <c r="BQ84" s="86"/>
      <c r="BR84" s="86"/>
      <c r="BT84" s="86"/>
      <c r="BU84" s="86"/>
      <c r="BV84" s="86"/>
      <c r="BW84" s="86"/>
      <c r="BX84" s="86"/>
      <c r="BY84" s="86"/>
      <c r="BZ84" s="86"/>
      <c r="CA84" s="86"/>
      <c r="CB84" s="86"/>
    </row>
    <row r="85" spans="1:80" x14ac:dyDescent="0.2">
      <c r="A85" s="35" t="s">
        <v>9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F85" s="38"/>
      <c r="AG85" s="38"/>
      <c r="AH85" s="38"/>
      <c r="AI85" s="38"/>
      <c r="AJ85" s="38"/>
      <c r="AK85" s="38"/>
      <c r="AL85" s="38"/>
      <c r="AM85" s="38"/>
      <c r="AN85" s="38"/>
      <c r="AP85" s="38">
        <f t="shared" ref="AP85:AX85" si="33">IF(AP84&gt;0,AP84-AP83, " ")</f>
        <v>0</v>
      </c>
      <c r="AQ85" s="38">
        <f t="shared" si="33"/>
        <v>0</v>
      </c>
      <c r="AR85" s="38">
        <f t="shared" si="33"/>
        <v>0</v>
      </c>
      <c r="AS85" s="38">
        <f t="shared" si="33"/>
        <v>0</v>
      </c>
      <c r="AT85" s="38">
        <f t="shared" si="33"/>
        <v>0</v>
      </c>
      <c r="AU85" s="38">
        <f t="shared" si="33"/>
        <v>0</v>
      </c>
      <c r="AV85" s="38">
        <f t="shared" si="33"/>
        <v>0</v>
      </c>
      <c r="AW85" s="38">
        <f t="shared" si="33"/>
        <v>0</v>
      </c>
      <c r="AX85" s="38">
        <f t="shared" si="33"/>
        <v>0</v>
      </c>
      <c r="AZ85" s="38">
        <f t="shared" ref="AZ85:BH85" si="34">IF(AZ84&gt;0,AZ84-AZ83, " ")</f>
        <v>0</v>
      </c>
      <c r="BA85" s="38">
        <f t="shared" ref="BA85:BC85" si="35">IF(BA84&gt;0,BA84-BA83, " ")</f>
        <v>0</v>
      </c>
      <c r="BB85" s="38">
        <f t="shared" si="35"/>
        <v>0</v>
      </c>
      <c r="BC85" s="38">
        <f t="shared" si="35"/>
        <v>0</v>
      </c>
      <c r="BD85" s="38">
        <f t="shared" si="34"/>
        <v>0</v>
      </c>
      <c r="BE85" s="38">
        <f t="shared" si="34"/>
        <v>0</v>
      </c>
      <c r="BF85" s="38">
        <f t="shared" si="34"/>
        <v>0</v>
      </c>
      <c r="BG85" s="38">
        <f t="shared" si="34"/>
        <v>0</v>
      </c>
      <c r="BH85" s="38">
        <f t="shared" si="34"/>
        <v>0</v>
      </c>
      <c r="BJ85" s="38">
        <f t="shared" ref="BJ85:BR85" si="36">IF(BJ84&gt;0,BJ84-BJ83, " ")</f>
        <v>-63.329270531774455</v>
      </c>
      <c r="BK85" s="38">
        <f t="shared" si="36"/>
        <v>-70.168753444648246</v>
      </c>
      <c r="BL85" s="38">
        <f t="shared" si="36"/>
        <v>-42.324283523885242</v>
      </c>
      <c r="BM85" s="38">
        <f t="shared" si="36"/>
        <v>-74.547846138962996</v>
      </c>
      <c r="BN85" s="38">
        <f t="shared" si="36"/>
        <v>-2.8956279298818117</v>
      </c>
      <c r="BO85" s="38" t="str">
        <f t="shared" si="36"/>
        <v xml:space="preserve"> </v>
      </c>
      <c r="BP85" s="38" t="str">
        <f t="shared" si="36"/>
        <v xml:space="preserve"> </v>
      </c>
      <c r="BQ85" s="38" t="str">
        <f t="shared" si="36"/>
        <v xml:space="preserve"> </v>
      </c>
      <c r="BR85" s="38" t="str">
        <f t="shared" si="36"/>
        <v xml:space="preserve"> </v>
      </c>
      <c r="BT85" s="38" t="str">
        <f t="shared" ref="BT85:CB85" si="37">IF(BT84&gt;0,BT84-BT83, " ")</f>
        <v xml:space="preserve"> </v>
      </c>
      <c r="BU85" s="38" t="str">
        <f t="shared" si="37"/>
        <v xml:space="preserve"> </v>
      </c>
      <c r="BV85" s="38" t="str">
        <f t="shared" si="37"/>
        <v xml:space="preserve"> </v>
      </c>
      <c r="BW85" s="38" t="str">
        <f t="shared" si="37"/>
        <v xml:space="preserve"> </v>
      </c>
      <c r="BX85" s="38" t="str">
        <f t="shared" si="37"/>
        <v xml:space="preserve"> </v>
      </c>
      <c r="BY85" s="38" t="str">
        <f t="shared" si="37"/>
        <v xml:space="preserve"> </v>
      </c>
      <c r="BZ85" s="38" t="str">
        <f t="shared" si="37"/>
        <v xml:space="preserve"> </v>
      </c>
      <c r="CA85" s="38" t="str">
        <f t="shared" si="37"/>
        <v xml:space="preserve"> </v>
      </c>
      <c r="CB85" s="38" t="str">
        <f t="shared" si="37"/>
        <v xml:space="preserve"> </v>
      </c>
    </row>
    <row r="86" spans="1:80" x14ac:dyDescent="0.2">
      <c r="A86" s="40" t="s">
        <v>10</v>
      </c>
      <c r="B86" s="41"/>
      <c r="C86" s="41"/>
      <c r="D86" s="41"/>
      <c r="E86" s="41"/>
      <c r="F86" s="41"/>
      <c r="G86" s="41"/>
      <c r="H86" s="41"/>
      <c r="I86" s="41"/>
      <c r="J86" s="41"/>
      <c r="K86" s="66"/>
      <c r="L86" s="41"/>
      <c r="M86" s="41"/>
      <c r="N86" s="41"/>
      <c r="O86" s="41"/>
      <c r="P86" s="41"/>
      <c r="Q86" s="41"/>
      <c r="R86" s="41"/>
      <c r="S86" s="41"/>
      <c r="T86" s="41"/>
      <c r="U86" s="66"/>
      <c r="V86" s="41"/>
      <c r="W86" s="41"/>
      <c r="X86" s="41"/>
      <c r="Y86" s="41"/>
      <c r="Z86" s="41"/>
      <c r="AA86" s="41"/>
      <c r="AB86" s="41"/>
      <c r="AC86" s="41"/>
      <c r="AD86" s="41"/>
      <c r="AF86" s="41"/>
      <c r="AG86" s="41"/>
      <c r="AH86" s="41"/>
      <c r="AI86" s="41"/>
      <c r="AJ86" s="41"/>
      <c r="AK86" s="41"/>
      <c r="AL86" s="41"/>
      <c r="AM86" s="41"/>
      <c r="AN86" s="41"/>
      <c r="AP86" s="41">
        <f t="shared" ref="AP86:AX86" si="38">(IF(AP84&gt;0,AP85/AP83," "))</f>
        <v>0</v>
      </c>
      <c r="AQ86" s="41">
        <f t="shared" si="38"/>
        <v>0</v>
      </c>
      <c r="AR86" s="41">
        <f t="shared" si="38"/>
        <v>0</v>
      </c>
      <c r="AS86" s="41">
        <f t="shared" si="38"/>
        <v>0</v>
      </c>
      <c r="AT86" s="41">
        <f t="shared" si="38"/>
        <v>0</v>
      </c>
      <c r="AU86" s="41">
        <f t="shared" si="38"/>
        <v>0</v>
      </c>
      <c r="AV86" s="41">
        <f t="shared" si="38"/>
        <v>0</v>
      </c>
      <c r="AW86" s="41">
        <f t="shared" si="38"/>
        <v>0</v>
      </c>
      <c r="AX86" s="41">
        <f t="shared" si="38"/>
        <v>0</v>
      </c>
      <c r="AZ86" s="41">
        <f t="shared" ref="AZ86:BH86" si="39">(IF(AZ84&gt;0,AZ85/AZ83," "))</f>
        <v>0</v>
      </c>
      <c r="BA86" s="41">
        <f t="shared" ref="BA86:BC86" si="40">(IF(BA84&gt;0,BA85/BA83," "))</f>
        <v>0</v>
      </c>
      <c r="BB86" s="41">
        <f t="shared" si="40"/>
        <v>0</v>
      </c>
      <c r="BC86" s="41">
        <f t="shared" si="40"/>
        <v>0</v>
      </c>
      <c r="BD86" s="41">
        <f t="shared" si="39"/>
        <v>0</v>
      </c>
      <c r="BE86" s="41">
        <f t="shared" si="39"/>
        <v>0</v>
      </c>
      <c r="BF86" s="41">
        <f t="shared" si="39"/>
        <v>0</v>
      </c>
      <c r="BG86" s="41">
        <f t="shared" si="39"/>
        <v>0</v>
      </c>
      <c r="BH86" s="41">
        <f t="shared" si="39"/>
        <v>0</v>
      </c>
      <c r="BJ86" s="41">
        <f t="shared" ref="BJ86:BR86" si="41">(IF(BJ84&gt;0,BJ85/BJ83," "))</f>
        <v>-4.3408784413899656E-3</v>
      </c>
      <c r="BK86" s="41">
        <f t="shared" si="41"/>
        <v>-4.7962483178187448E-3</v>
      </c>
      <c r="BL86" s="41">
        <f t="shared" si="41"/>
        <v>-2.9330842429520568E-3</v>
      </c>
      <c r="BM86" s="41">
        <f t="shared" si="41"/>
        <v>-5.1559154896385784E-3</v>
      </c>
      <c r="BN86" s="41">
        <f t="shared" si="41"/>
        <v>-2.0034582253260571E-4</v>
      </c>
      <c r="BO86" s="41" t="str">
        <f t="shared" si="41"/>
        <v xml:space="preserve"> </v>
      </c>
      <c r="BP86" s="41" t="str">
        <f t="shared" si="41"/>
        <v xml:space="preserve"> </v>
      </c>
      <c r="BQ86" s="41" t="str">
        <f t="shared" si="41"/>
        <v xml:space="preserve"> </v>
      </c>
      <c r="BR86" s="41" t="str">
        <f t="shared" si="41"/>
        <v xml:space="preserve"> </v>
      </c>
      <c r="BT86" s="41" t="str">
        <f t="shared" ref="BT86:CB86" si="42">(IF(BT84&gt;0,BT85/BT83," "))</f>
        <v xml:space="preserve"> </v>
      </c>
      <c r="BU86" s="41" t="str">
        <f t="shared" si="42"/>
        <v xml:space="preserve"> </v>
      </c>
      <c r="BV86" s="41" t="str">
        <f t="shared" si="42"/>
        <v xml:space="preserve"> </v>
      </c>
      <c r="BW86" s="41" t="str">
        <f t="shared" si="42"/>
        <v xml:space="preserve"> </v>
      </c>
      <c r="BX86" s="41" t="str">
        <f t="shared" si="42"/>
        <v xml:space="preserve"> </v>
      </c>
      <c r="BY86" s="41" t="str">
        <f t="shared" si="42"/>
        <v xml:space="preserve"> </v>
      </c>
      <c r="BZ86" s="41" t="str">
        <f t="shared" si="42"/>
        <v xml:space="preserve"> </v>
      </c>
      <c r="CA86" s="41" t="str">
        <f t="shared" si="42"/>
        <v xml:space="preserve"> </v>
      </c>
      <c r="CB86" s="41" t="str">
        <f t="shared" si="42"/>
        <v xml:space="preserve"> </v>
      </c>
    </row>
    <row r="87" spans="1:80" x14ac:dyDescent="0.2">
      <c r="A87" s="15"/>
      <c r="B87" s="21"/>
      <c r="C87" s="21"/>
      <c r="D87" s="21"/>
      <c r="E87" s="21"/>
      <c r="F87" s="21"/>
      <c r="G87" s="21"/>
      <c r="H87" s="21"/>
      <c r="I87" s="21"/>
      <c r="J87" s="21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BT87">
        <f>BT69/BR69</f>
        <v>0.93506415190673453</v>
      </c>
    </row>
    <row r="88" spans="1:80" ht="15" customHeight="1" x14ac:dyDescent="0.2">
      <c r="A88" s="216"/>
      <c r="B88" s="216"/>
      <c r="C88" s="216"/>
      <c r="D88" s="216"/>
      <c r="E88" s="216"/>
      <c r="F88" s="216"/>
      <c r="G88" s="216"/>
      <c r="H88" s="216"/>
      <c r="I88" s="216"/>
      <c r="J88" s="216"/>
      <c r="K88" s="216"/>
      <c r="L88">
        <f>L70/J70</f>
        <v>0.93247428262046561</v>
      </c>
      <c r="M88" s="62"/>
      <c r="N88" s="62"/>
      <c r="O88" s="62"/>
      <c r="P88" s="62"/>
      <c r="Q88" s="62"/>
      <c r="R88" s="62"/>
      <c r="S88" s="62"/>
      <c r="T88" s="62"/>
      <c r="U88" s="77"/>
      <c r="V88">
        <f>V70/T70</f>
        <v>0.95220401772916707</v>
      </c>
      <c r="AF88">
        <f>AF70/AD70</f>
        <v>0.90574192904877482</v>
      </c>
      <c r="AP88">
        <f>AP70/AN70</f>
        <v>0.93849596925384327</v>
      </c>
      <c r="AZ88">
        <f>AZ70/AX70</f>
        <v>0.99844577092014863</v>
      </c>
      <c r="BJ88">
        <f>BJ70/BH70</f>
        <v>0.96629276457762903</v>
      </c>
      <c r="BT88" s="50">
        <f>BT76/BR76</f>
        <v>1.0286472407944205</v>
      </c>
    </row>
    <row r="89" spans="1:80" x14ac:dyDescent="0.2">
      <c r="C89" s="52"/>
      <c r="D89" s="51"/>
      <c r="L89" s="50">
        <f>L77/J77</f>
        <v>1.0700712589073633</v>
      </c>
      <c r="V89" s="50">
        <f>V77/T77</f>
        <v>1.0389176119556549</v>
      </c>
      <c r="AF89" s="50">
        <f>AF77/AD77</f>
        <v>1.0269837418102403</v>
      </c>
      <c r="AP89" s="50">
        <f>AP77/AN77</f>
        <v>1.0292162803259823</v>
      </c>
      <c r="AZ89" s="50">
        <f>AZ77/AX77</f>
        <v>1.0723143961546808</v>
      </c>
      <c r="BJ89" s="50">
        <f>BJ77/BH77</f>
        <v>1.0615081495756147</v>
      </c>
      <c r="BT89" s="50"/>
    </row>
    <row r="90" spans="1:80" x14ac:dyDescent="0.2">
      <c r="AZ90" s="123"/>
      <c r="BD90" s="32"/>
      <c r="BE90" s="32"/>
      <c r="BF90" s="32"/>
    </row>
    <row r="94" spans="1:80" x14ac:dyDescent="0.2">
      <c r="BI94" s="187"/>
    </row>
  </sheetData>
  <mergeCells count="1">
    <mergeCell ref="A88:K88"/>
  </mergeCells>
  <pageMargins left="0.5" right="0.5" top="1" bottom="1" header="0.5" footer="0.5"/>
  <pageSetup scale="85" fitToHeight="2" orientation="portrait" r:id="rId1"/>
  <headerFooter alignWithMargins="0">
    <oddFooter>&amp;L&amp;"-,Regular"&amp;8 D:\CFC\K12\K12 FC 200903\ &amp;F&amp;"Arial,Regular"_x000D_
_x000D_
&amp;"-,Regular" &amp;A&amp;C&amp;"-,Regular"&amp;8&amp;P &amp;R&amp;"-,Regular"&amp;8 &amp;D</oddFooter>
  </headerFooter>
  <rowBreaks count="1" manualBreakCount="1">
    <brk id="5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B4DB1-73C9-457C-8958-B038584FA31E}">
  <sheetPr>
    <tabColor theme="7" tint="0.79998168889431442"/>
  </sheetPr>
  <dimension ref="A1:Y331"/>
  <sheetViews>
    <sheetView workbookViewId="0">
      <selection activeCell="N10" sqref="N9:N10"/>
    </sheetView>
  </sheetViews>
  <sheetFormatPr defaultRowHeight="12" x14ac:dyDescent="0.15"/>
  <sheetData>
    <row r="1" spans="1:25" ht="12.75" x14ac:dyDescent="0.2">
      <c r="A1" s="1" t="s">
        <v>207</v>
      </c>
      <c r="B1" s="1"/>
      <c r="C1" s="1"/>
      <c r="D1" s="1" t="str">
        <f>'ALL K12 &amp; RS TRACKING'!$D$1</f>
        <v>Feb 2024 FC</v>
      </c>
      <c r="E1" s="1" t="s">
        <v>62</v>
      </c>
      <c r="F1" s="1" t="str">
        <f>TitlePage!A21</f>
        <v>2022-23 FINAL 2023 Apportionment; Feb 2024  Apportionment</v>
      </c>
      <c r="G1" s="1"/>
      <c r="H1" s="1" t="s">
        <v>1</v>
      </c>
      <c r="I1" s="10">
        <f>TitlePage!$A$22</f>
        <v>45349</v>
      </c>
      <c r="J1" s="194">
        <f>TitlePage!A17</f>
        <v>0</v>
      </c>
      <c r="K1" s="1"/>
    </row>
    <row r="3" spans="1:25" ht="12.75" x14ac:dyDescent="0.2">
      <c r="A3" s="116" t="s">
        <v>216</v>
      </c>
    </row>
    <row r="4" spans="1:25" ht="12.75" x14ac:dyDescent="0.2">
      <c r="A4" s="76" t="s">
        <v>217</v>
      </c>
    </row>
    <row r="9" spans="1:25" x14ac:dyDescent="0.15">
      <c r="B9" t="s">
        <v>223</v>
      </c>
      <c r="Q9" s="47" t="s">
        <v>883</v>
      </c>
    </row>
    <row r="10" spans="1:25" x14ac:dyDescent="0.15">
      <c r="Q10" t="s">
        <v>233</v>
      </c>
      <c r="R10" t="s">
        <v>234</v>
      </c>
      <c r="T10" t="s">
        <v>235</v>
      </c>
      <c r="U10" t="s">
        <v>236</v>
      </c>
      <c r="V10" t="s">
        <v>237</v>
      </c>
      <c r="W10" t="s">
        <v>238</v>
      </c>
      <c r="X10" t="s">
        <v>239</v>
      </c>
      <c r="Y10" t="s">
        <v>240</v>
      </c>
    </row>
    <row r="11" spans="1:25" x14ac:dyDescent="0.15">
      <c r="Q11" t="s">
        <v>241</v>
      </c>
      <c r="R11" t="s">
        <v>242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2.75" x14ac:dyDescent="0.2">
      <c r="B12" t="s">
        <v>210</v>
      </c>
      <c r="D12" s="173" t="s">
        <v>191</v>
      </c>
      <c r="E12" s="173" t="s">
        <v>173</v>
      </c>
      <c r="F12" s="173" t="s">
        <v>174</v>
      </c>
      <c r="G12" s="173" t="s">
        <v>175</v>
      </c>
      <c r="H12" s="173" t="s">
        <v>176</v>
      </c>
      <c r="I12" s="173" t="s">
        <v>177</v>
      </c>
      <c r="J12" s="173" t="s">
        <v>178</v>
      </c>
      <c r="K12" s="173" t="s">
        <v>179</v>
      </c>
      <c r="L12" s="173" t="s">
        <v>180</v>
      </c>
      <c r="M12" s="173" t="s">
        <v>181</v>
      </c>
      <c r="Q12" t="s">
        <v>243</v>
      </c>
      <c r="R12" t="s">
        <v>244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15">
      <c r="D13" s="33"/>
      <c r="E13" s="33"/>
      <c r="F13" s="33"/>
      <c r="G13" s="33"/>
      <c r="H13" s="33"/>
      <c r="I13" s="33"/>
      <c r="J13" s="33"/>
      <c r="K13" s="33"/>
      <c r="L13" s="33"/>
      <c r="M13" s="33"/>
      <c r="Q13" t="s">
        <v>245</v>
      </c>
      <c r="R13" t="s">
        <v>246</v>
      </c>
      <c r="T13">
        <v>47.94</v>
      </c>
      <c r="U13">
        <v>47.94</v>
      </c>
      <c r="V13">
        <v>46.06</v>
      </c>
      <c r="W13">
        <v>46.06</v>
      </c>
      <c r="X13">
        <v>47.94</v>
      </c>
      <c r="Y13">
        <v>48.88</v>
      </c>
    </row>
    <row r="14" spans="1:25" ht="12.75" x14ac:dyDescent="0.2">
      <c r="C14" s="120" t="str">
        <f>D1</f>
        <v>Feb 2024 FC</v>
      </c>
      <c r="D14" s="36">
        <v>3464.51</v>
      </c>
      <c r="E14" s="36">
        <v>4236.5200000000004</v>
      </c>
      <c r="F14" s="36">
        <v>5020.5200000000004</v>
      </c>
      <c r="G14" s="36">
        <v>5297.9</v>
      </c>
      <c r="H14" s="36">
        <v>5335.58</v>
      </c>
      <c r="I14" s="36">
        <v>5681.58</v>
      </c>
      <c r="J14" s="36">
        <v>5681.58</v>
      </c>
      <c r="K14" s="36">
        <v>5681.58</v>
      </c>
      <c r="L14" s="36">
        <v>5681.58</v>
      </c>
      <c r="M14" s="36">
        <v>5681.58</v>
      </c>
      <c r="Q14" t="s">
        <v>247</v>
      </c>
      <c r="R14" t="s">
        <v>248</v>
      </c>
      <c r="T14">
        <v>6</v>
      </c>
      <c r="U14">
        <v>6</v>
      </c>
      <c r="V14">
        <v>7</v>
      </c>
      <c r="W14">
        <v>7</v>
      </c>
      <c r="X14">
        <v>7</v>
      </c>
      <c r="Y14">
        <v>7</v>
      </c>
    </row>
    <row r="15" spans="1:25" ht="12.75" x14ac:dyDescent="0.2">
      <c r="C15" s="13" t="s">
        <v>8</v>
      </c>
      <c r="D15" s="46">
        <v>3464.5099999999998</v>
      </c>
      <c r="E15" s="46">
        <v>4236.0199999999995</v>
      </c>
      <c r="F15" s="46">
        <v>5020.0199999999995</v>
      </c>
      <c r="G15" s="46">
        <v>5295.4</v>
      </c>
      <c r="H15" s="46">
        <v>5325.6799999999994</v>
      </c>
      <c r="I15" s="46">
        <v>5781.41</v>
      </c>
      <c r="J15" s="85"/>
      <c r="K15" s="85"/>
      <c r="L15" s="85"/>
      <c r="M15" s="85"/>
      <c r="Q15" t="s">
        <v>249</v>
      </c>
      <c r="R15" t="s">
        <v>250</v>
      </c>
      <c r="T15">
        <v>12</v>
      </c>
      <c r="U15">
        <v>12</v>
      </c>
      <c r="V15">
        <v>12.35</v>
      </c>
      <c r="W15">
        <v>12.35</v>
      </c>
      <c r="X15">
        <v>12.8</v>
      </c>
      <c r="Y15">
        <v>13.22</v>
      </c>
    </row>
    <row r="16" spans="1:25" ht="12.75" x14ac:dyDescent="0.2">
      <c r="C16" s="35" t="s">
        <v>9</v>
      </c>
      <c r="D16" s="38">
        <f t="shared" ref="D16:M16" si="0">IF(D15&gt;0,D15-D14, " ")</f>
        <v>-4.5474735088646412E-13</v>
      </c>
      <c r="E16" s="38">
        <f t="shared" si="0"/>
        <v>-0.50000000000090949</v>
      </c>
      <c r="F16" s="38">
        <f t="shared" si="0"/>
        <v>-0.50000000000090949</v>
      </c>
      <c r="G16" s="38">
        <f t="shared" si="0"/>
        <v>-2.5</v>
      </c>
      <c r="H16" s="38">
        <f t="shared" si="0"/>
        <v>-9.9000000000005457</v>
      </c>
      <c r="I16" s="38">
        <f t="shared" si="0"/>
        <v>99.829999999999927</v>
      </c>
      <c r="J16" s="38" t="str">
        <f t="shared" si="0"/>
        <v xml:space="preserve"> </v>
      </c>
      <c r="K16" s="38" t="str">
        <f t="shared" si="0"/>
        <v xml:space="preserve"> </v>
      </c>
      <c r="L16" s="38" t="str">
        <f t="shared" si="0"/>
        <v xml:space="preserve"> </v>
      </c>
      <c r="M16" s="38" t="str">
        <f t="shared" si="0"/>
        <v xml:space="preserve"> </v>
      </c>
      <c r="Q16" t="s">
        <v>251</v>
      </c>
      <c r="R16" t="s">
        <v>252</v>
      </c>
      <c r="T16">
        <v>52</v>
      </c>
      <c r="U16">
        <v>52</v>
      </c>
      <c r="V16">
        <v>52</v>
      </c>
      <c r="W16">
        <v>52</v>
      </c>
      <c r="X16">
        <v>52</v>
      </c>
      <c r="Y16">
        <v>52</v>
      </c>
    </row>
    <row r="17" spans="2:25" ht="12.75" x14ac:dyDescent="0.2">
      <c r="C17" s="40" t="s">
        <v>10</v>
      </c>
      <c r="D17" s="41">
        <f t="shared" ref="D17:M17" si="1">(IF(D15&gt;0,D16/D14," "))</f>
        <v>-1.3125877855352247E-16</v>
      </c>
      <c r="E17" s="41">
        <f t="shared" si="1"/>
        <v>-1.1802139491868548E-4</v>
      </c>
      <c r="F17" s="41">
        <f t="shared" si="1"/>
        <v>-9.9591277397741553E-5</v>
      </c>
      <c r="G17" s="41">
        <f t="shared" si="1"/>
        <v>-4.7188508654372489E-4</v>
      </c>
      <c r="H17" s="41">
        <f t="shared" si="1"/>
        <v>-1.8554683839433661E-3</v>
      </c>
      <c r="I17" s="41">
        <f t="shared" si="1"/>
        <v>1.7570816568630545E-2</v>
      </c>
      <c r="J17" s="41" t="str">
        <f t="shared" si="1"/>
        <v xml:space="preserve"> </v>
      </c>
      <c r="K17" s="41" t="str">
        <f t="shared" si="1"/>
        <v xml:space="preserve"> </v>
      </c>
      <c r="L17" s="41" t="str">
        <f t="shared" si="1"/>
        <v xml:space="preserve"> </v>
      </c>
      <c r="M17" s="41" t="str">
        <f t="shared" si="1"/>
        <v xml:space="preserve"> </v>
      </c>
      <c r="Q17" t="s">
        <v>253</v>
      </c>
      <c r="R17" t="s">
        <v>254</v>
      </c>
      <c r="T17">
        <v>30.6</v>
      </c>
      <c r="U17">
        <v>30.6</v>
      </c>
      <c r="V17">
        <v>31.6</v>
      </c>
      <c r="W17">
        <v>31.6</v>
      </c>
      <c r="X17">
        <v>30.6</v>
      </c>
      <c r="Y17">
        <v>28.6</v>
      </c>
    </row>
    <row r="18" spans="2:25" x14ac:dyDescent="0.15">
      <c r="Q18" t="s">
        <v>255</v>
      </c>
      <c r="R18" t="s">
        <v>256</v>
      </c>
      <c r="T18">
        <v>0</v>
      </c>
      <c r="U18">
        <v>0</v>
      </c>
      <c r="V18">
        <v>0</v>
      </c>
      <c r="W18">
        <v>30</v>
      </c>
      <c r="X18">
        <v>30</v>
      </c>
      <c r="Y18">
        <v>30</v>
      </c>
    </row>
    <row r="19" spans="2:25" x14ac:dyDescent="0.15">
      <c r="Q19" t="s">
        <v>257</v>
      </c>
      <c r="R19" t="s">
        <v>258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x14ac:dyDescent="0.15">
      <c r="Q20" t="s">
        <v>259</v>
      </c>
      <c r="R20" t="s">
        <v>260</v>
      </c>
      <c r="T20">
        <v>0</v>
      </c>
      <c r="U20">
        <v>18</v>
      </c>
      <c r="V20">
        <v>18</v>
      </c>
      <c r="W20">
        <v>18</v>
      </c>
      <c r="X20">
        <v>18</v>
      </c>
      <c r="Y20">
        <v>18</v>
      </c>
    </row>
    <row r="21" spans="2:25" x14ac:dyDescent="0.15">
      <c r="Q21" t="s">
        <v>261</v>
      </c>
      <c r="R21" t="s">
        <v>262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2.75" x14ac:dyDescent="0.2">
      <c r="B22" t="s">
        <v>211</v>
      </c>
      <c r="D22" s="173" t="s">
        <v>191</v>
      </c>
      <c r="E22" s="173" t="s">
        <v>173</v>
      </c>
      <c r="F22" s="173" t="s">
        <v>174</v>
      </c>
      <c r="G22" s="173" t="s">
        <v>175</v>
      </c>
      <c r="H22" s="173" t="s">
        <v>176</v>
      </c>
      <c r="I22" s="173" t="s">
        <v>177</v>
      </c>
      <c r="J22" s="173" t="s">
        <v>178</v>
      </c>
      <c r="K22" s="173" t="s">
        <v>179</v>
      </c>
      <c r="L22" s="173" t="s">
        <v>180</v>
      </c>
      <c r="M22" s="173" t="s">
        <v>181</v>
      </c>
      <c r="Q22" t="s">
        <v>263</v>
      </c>
      <c r="R22" t="s">
        <v>264</v>
      </c>
      <c r="T22">
        <v>35</v>
      </c>
      <c r="U22">
        <v>35</v>
      </c>
      <c r="V22">
        <v>35</v>
      </c>
      <c r="W22">
        <v>35</v>
      </c>
      <c r="X22">
        <v>36</v>
      </c>
      <c r="Y22">
        <v>33</v>
      </c>
    </row>
    <row r="23" spans="2:25" x14ac:dyDescent="0.15">
      <c r="D23" s="33"/>
      <c r="E23" s="33"/>
      <c r="F23" s="33"/>
      <c r="G23" s="33"/>
      <c r="H23" s="33"/>
      <c r="I23" s="33"/>
      <c r="J23" s="33"/>
      <c r="K23" s="33"/>
      <c r="L23" s="33"/>
      <c r="M23" s="33"/>
      <c r="Q23" t="s">
        <v>265</v>
      </c>
      <c r="R23" t="s">
        <v>266</v>
      </c>
      <c r="T23">
        <v>0</v>
      </c>
      <c r="U23">
        <v>0</v>
      </c>
      <c r="V23">
        <v>0</v>
      </c>
      <c r="W23">
        <v>0</v>
      </c>
      <c r="X23">
        <v>0</v>
      </c>
      <c r="Y23">
        <v>55.16</v>
      </c>
    </row>
    <row r="24" spans="2:25" ht="12.75" x14ac:dyDescent="0.2">
      <c r="C24" s="196" t="str">
        <f>C14</f>
        <v>Feb 2024 FC</v>
      </c>
      <c r="D24" s="197"/>
      <c r="E24" s="197">
        <v>516</v>
      </c>
      <c r="F24" s="197">
        <v>742</v>
      </c>
      <c r="G24" s="197">
        <v>791</v>
      </c>
      <c r="H24" s="197">
        <v>825</v>
      </c>
      <c r="I24" s="197">
        <v>889.86249840369737</v>
      </c>
      <c r="J24" s="197">
        <v>901.22565840369748</v>
      </c>
      <c r="K24" s="197">
        <v>912.58881840369747</v>
      </c>
      <c r="L24" s="197">
        <v>923.95197840369747</v>
      </c>
      <c r="M24" s="197">
        <v>935.31513840369746</v>
      </c>
      <c r="Q24" t="s">
        <v>267</v>
      </c>
      <c r="R24" t="s">
        <v>268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2.75" x14ac:dyDescent="0.2">
      <c r="C25" s="13" t="s">
        <v>8</v>
      </c>
      <c r="D25" s="46"/>
      <c r="E25" s="46">
        <v>516</v>
      </c>
      <c r="F25" s="46">
        <v>742</v>
      </c>
      <c r="G25" s="46">
        <v>791</v>
      </c>
      <c r="H25" s="46">
        <v>825</v>
      </c>
      <c r="I25" s="46">
        <v>949</v>
      </c>
      <c r="J25" s="85"/>
      <c r="K25" s="85"/>
      <c r="L25" s="85"/>
      <c r="M25" s="85"/>
      <c r="Q25" t="s">
        <v>269</v>
      </c>
      <c r="R25" t="s">
        <v>270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2.75" x14ac:dyDescent="0.2">
      <c r="C26" s="35" t="s">
        <v>9</v>
      </c>
      <c r="D26" s="38"/>
      <c r="E26" s="38">
        <f t="shared" ref="E26:M26" si="2">IF(E25&gt;0,E25-E24, " ")</f>
        <v>0</v>
      </c>
      <c r="F26" s="38">
        <f t="shared" si="2"/>
        <v>0</v>
      </c>
      <c r="G26" s="38">
        <f t="shared" si="2"/>
        <v>0</v>
      </c>
      <c r="H26" s="38">
        <f t="shared" si="2"/>
        <v>0</v>
      </c>
      <c r="I26" s="38">
        <f t="shared" si="2"/>
        <v>59.137501596302627</v>
      </c>
      <c r="J26" s="38" t="str">
        <f t="shared" si="2"/>
        <v xml:space="preserve"> </v>
      </c>
      <c r="K26" s="38" t="str">
        <f t="shared" si="2"/>
        <v xml:space="preserve"> </v>
      </c>
      <c r="L26" s="38" t="str">
        <f t="shared" si="2"/>
        <v xml:space="preserve"> </v>
      </c>
      <c r="M26" s="38" t="str">
        <f t="shared" si="2"/>
        <v xml:space="preserve"> </v>
      </c>
      <c r="Q26" t="s">
        <v>271</v>
      </c>
      <c r="R26" t="s">
        <v>272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2.75" x14ac:dyDescent="0.2">
      <c r="C27" s="40" t="s">
        <v>10</v>
      </c>
      <c r="D27" s="41" t="str">
        <f t="shared" ref="D27:M27" si="3">(IF(D25&gt;0,D26/D24," "))</f>
        <v xml:space="preserve"> </v>
      </c>
      <c r="E27" s="41">
        <f t="shared" si="3"/>
        <v>0</v>
      </c>
      <c r="F27" s="41">
        <f t="shared" si="3"/>
        <v>0</v>
      </c>
      <c r="G27" s="41">
        <f t="shared" si="3"/>
        <v>0</v>
      </c>
      <c r="H27" s="41">
        <f t="shared" si="3"/>
        <v>0</v>
      </c>
      <c r="I27" s="41">
        <f t="shared" si="3"/>
        <v>6.6456898343719331E-2</v>
      </c>
      <c r="J27" s="41" t="str">
        <f t="shared" si="3"/>
        <v xml:space="preserve"> </v>
      </c>
      <c r="K27" s="41" t="str">
        <f t="shared" si="3"/>
        <v xml:space="preserve"> </v>
      </c>
      <c r="L27" s="41" t="str">
        <f t="shared" si="3"/>
        <v xml:space="preserve"> </v>
      </c>
      <c r="M27" s="41" t="str">
        <f t="shared" si="3"/>
        <v xml:space="preserve"> </v>
      </c>
      <c r="Q27" t="s">
        <v>273</v>
      </c>
      <c r="R27" t="s">
        <v>274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x14ac:dyDescent="0.15">
      <c r="Q28" t="s">
        <v>275</v>
      </c>
      <c r="R28" t="s">
        <v>276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2.75" x14ac:dyDescent="0.2">
      <c r="D29" s="169" t="s">
        <v>215</v>
      </c>
      <c r="E29" s="199">
        <f>E24/E14</f>
        <v>0.12179807955586187</v>
      </c>
      <c r="F29" s="199">
        <f>F24/F14</f>
        <v>0.14779345565797963</v>
      </c>
      <c r="G29" s="199">
        <f t="shared" ref="G29:M30" si="4">G24/G14</f>
        <v>0.14930444138243457</v>
      </c>
      <c r="H29" s="199">
        <f t="shared" si="4"/>
        <v>0.15462236532860532</v>
      </c>
      <c r="I29" s="199">
        <f>I24/I14</f>
        <v>0.15662236532860532</v>
      </c>
      <c r="J29" s="199">
        <f t="shared" si="4"/>
        <v>0.15862236532860532</v>
      </c>
      <c r="K29" s="199">
        <f t="shared" si="4"/>
        <v>0.16062236532860533</v>
      </c>
      <c r="L29" s="199">
        <f t="shared" si="4"/>
        <v>0.16262236532860533</v>
      </c>
      <c r="M29" s="199">
        <f t="shared" si="4"/>
        <v>0.16462236532860533</v>
      </c>
      <c r="N29" s="199"/>
      <c r="O29" s="33"/>
      <c r="Q29" t="s">
        <v>277</v>
      </c>
      <c r="R29" t="s">
        <v>278</v>
      </c>
      <c r="T29">
        <v>17</v>
      </c>
      <c r="U29">
        <v>17</v>
      </c>
      <c r="V29">
        <v>17</v>
      </c>
      <c r="W29">
        <v>17</v>
      </c>
      <c r="X29">
        <v>16.5</v>
      </c>
      <c r="Y29">
        <v>17</v>
      </c>
    </row>
    <row r="30" spans="2:25" ht="12.75" x14ac:dyDescent="0.2">
      <c r="D30" s="169" t="s">
        <v>214</v>
      </c>
      <c r="E30" s="205">
        <f>E25/E15</f>
        <v>0.12181245603184122</v>
      </c>
      <c r="F30" s="205">
        <f>F25/F15</f>
        <v>0.14780817606304358</v>
      </c>
      <c r="G30" s="205">
        <f t="shared" si="4"/>
        <v>0.14937492918381992</v>
      </c>
      <c r="H30" s="205">
        <f t="shared" si="4"/>
        <v>0.15490979555662376</v>
      </c>
      <c r="I30" s="205">
        <f t="shared" si="4"/>
        <v>0.16414680847751673</v>
      </c>
      <c r="J30" s="33"/>
      <c r="K30" s="33"/>
      <c r="L30" s="33"/>
      <c r="M30" s="33"/>
      <c r="N30" s="33"/>
      <c r="O30" s="33"/>
      <c r="Q30" t="s">
        <v>279</v>
      </c>
      <c r="R30" t="s">
        <v>280</v>
      </c>
      <c r="T30">
        <v>41</v>
      </c>
      <c r="U30">
        <v>42</v>
      </c>
      <c r="V30">
        <v>42</v>
      </c>
      <c r="W30">
        <v>42</v>
      </c>
      <c r="X30">
        <v>42</v>
      </c>
      <c r="Y30">
        <v>42</v>
      </c>
    </row>
    <row r="31" spans="2:25" x14ac:dyDescent="0.15">
      <c r="Q31" t="s">
        <v>281</v>
      </c>
      <c r="R31" t="s">
        <v>282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x14ac:dyDescent="0.15">
      <c r="Q32" t="s">
        <v>283</v>
      </c>
      <c r="R32" t="s">
        <v>284</v>
      </c>
      <c r="T32">
        <v>27</v>
      </c>
      <c r="U32">
        <v>31</v>
      </c>
      <c r="V32">
        <v>30</v>
      </c>
      <c r="W32">
        <v>29</v>
      </c>
      <c r="X32">
        <v>29</v>
      </c>
      <c r="Y32">
        <v>31</v>
      </c>
    </row>
    <row r="33" spans="2:25" ht="12.75" x14ac:dyDescent="0.2">
      <c r="B33" t="s">
        <v>212</v>
      </c>
      <c r="D33" s="173" t="s">
        <v>191</v>
      </c>
      <c r="E33" s="173" t="s">
        <v>173</v>
      </c>
      <c r="F33" s="173" t="s">
        <v>174</v>
      </c>
      <c r="G33" s="173" t="s">
        <v>175</v>
      </c>
      <c r="H33" s="173" t="s">
        <v>176</v>
      </c>
      <c r="I33" s="173" t="s">
        <v>177</v>
      </c>
      <c r="J33" s="173" t="s">
        <v>178</v>
      </c>
      <c r="K33" s="173" t="s">
        <v>179</v>
      </c>
      <c r="L33" s="173" t="s">
        <v>180</v>
      </c>
      <c r="M33" s="173" t="s">
        <v>181</v>
      </c>
      <c r="Q33" t="s">
        <v>285</v>
      </c>
      <c r="R33" t="s">
        <v>286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x14ac:dyDescent="0.15">
      <c r="D34" s="33"/>
      <c r="E34" s="33"/>
      <c r="F34" s="33"/>
      <c r="G34" s="33"/>
      <c r="H34" s="33"/>
      <c r="I34" s="33"/>
      <c r="J34" s="33"/>
      <c r="K34" s="33"/>
      <c r="L34" s="33"/>
      <c r="M34" s="33"/>
      <c r="Q34" t="s">
        <v>287</v>
      </c>
      <c r="R34" t="s">
        <v>288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2.75" x14ac:dyDescent="0.2">
      <c r="C35" s="196" t="str">
        <f>C14</f>
        <v>Feb 2024 FC</v>
      </c>
      <c r="D35" s="197"/>
      <c r="E35" s="197">
        <v>458</v>
      </c>
      <c r="F35" s="197">
        <v>553</v>
      </c>
      <c r="G35" s="197">
        <v>597</v>
      </c>
      <c r="H35" s="197">
        <v>636</v>
      </c>
      <c r="I35" s="197">
        <v>688.60628633303224</v>
      </c>
      <c r="J35" s="197">
        <v>699.96944633303224</v>
      </c>
      <c r="K35" s="197">
        <v>711.33260633303212</v>
      </c>
      <c r="L35" s="197">
        <v>722.69576633303211</v>
      </c>
      <c r="M35" s="197">
        <v>734.0589263330321</v>
      </c>
      <c r="Q35" t="s">
        <v>289</v>
      </c>
      <c r="R35" t="s">
        <v>290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2.75" x14ac:dyDescent="0.2">
      <c r="C36" s="13" t="s">
        <v>8</v>
      </c>
      <c r="D36" s="46"/>
      <c r="E36" s="46">
        <v>458</v>
      </c>
      <c r="F36" s="46">
        <v>553</v>
      </c>
      <c r="G36" s="46">
        <v>597</v>
      </c>
      <c r="H36" s="46">
        <v>639</v>
      </c>
      <c r="I36" s="46">
        <v>694</v>
      </c>
      <c r="J36" s="85"/>
      <c r="K36" s="85"/>
      <c r="L36" s="85"/>
      <c r="M36" s="85"/>
      <c r="Q36" t="s">
        <v>291</v>
      </c>
      <c r="R36" t="s">
        <v>292</v>
      </c>
      <c r="T36">
        <v>17</v>
      </c>
      <c r="U36">
        <v>16.5</v>
      </c>
      <c r="V36">
        <v>16.5</v>
      </c>
      <c r="W36">
        <v>17.5</v>
      </c>
      <c r="X36">
        <v>17.5</v>
      </c>
      <c r="Y36">
        <v>17.5</v>
      </c>
    </row>
    <row r="37" spans="2:25" ht="12.75" x14ac:dyDescent="0.2">
      <c r="C37" s="35" t="s">
        <v>9</v>
      </c>
      <c r="D37" s="38" t="str">
        <f t="shared" ref="D37:M37" si="5">IF(D36&gt;0,D36-D35, " ")</f>
        <v xml:space="preserve"> </v>
      </c>
      <c r="E37" s="38">
        <f t="shared" si="5"/>
        <v>0</v>
      </c>
      <c r="F37" s="38">
        <f t="shared" si="5"/>
        <v>0</v>
      </c>
      <c r="G37" s="38">
        <f t="shared" si="5"/>
        <v>0</v>
      </c>
      <c r="H37" s="38">
        <f t="shared" si="5"/>
        <v>3</v>
      </c>
      <c r="I37" s="38">
        <f t="shared" si="5"/>
        <v>5.3937136669677557</v>
      </c>
      <c r="J37" s="38" t="str">
        <f t="shared" si="5"/>
        <v xml:space="preserve"> </v>
      </c>
      <c r="K37" s="38" t="str">
        <f t="shared" si="5"/>
        <v xml:space="preserve"> </v>
      </c>
      <c r="L37" s="38" t="str">
        <f t="shared" si="5"/>
        <v xml:space="preserve"> </v>
      </c>
      <c r="M37" s="38" t="str">
        <f t="shared" si="5"/>
        <v xml:space="preserve"> </v>
      </c>
      <c r="Q37" t="s">
        <v>293</v>
      </c>
      <c r="R37" t="s">
        <v>294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2.75" x14ac:dyDescent="0.2">
      <c r="C38" s="40" t="s">
        <v>10</v>
      </c>
      <c r="D38" s="41" t="str">
        <f t="shared" ref="D38:M38" si="6">(IF(D36&gt;0,D37/D35," "))</f>
        <v xml:space="preserve"> </v>
      </c>
      <c r="E38" s="41">
        <f t="shared" si="6"/>
        <v>0</v>
      </c>
      <c r="F38" s="41">
        <f t="shared" si="6"/>
        <v>0</v>
      </c>
      <c r="G38" s="41">
        <f t="shared" si="6"/>
        <v>0</v>
      </c>
      <c r="H38" s="41">
        <f t="shared" si="6"/>
        <v>4.7169811320754715E-3</v>
      </c>
      <c r="I38" s="41">
        <f t="shared" si="6"/>
        <v>7.8327976000486018E-3</v>
      </c>
      <c r="J38" s="41" t="str">
        <f t="shared" si="6"/>
        <v xml:space="preserve"> </v>
      </c>
      <c r="K38" s="41" t="str">
        <f t="shared" si="6"/>
        <v xml:space="preserve"> </v>
      </c>
      <c r="L38" s="41" t="str">
        <f t="shared" si="6"/>
        <v xml:space="preserve"> </v>
      </c>
      <c r="M38" s="41" t="str">
        <f t="shared" si="6"/>
        <v xml:space="preserve"> </v>
      </c>
      <c r="Q38" t="s">
        <v>295</v>
      </c>
      <c r="R38" t="s">
        <v>296</v>
      </c>
      <c r="T38">
        <v>0</v>
      </c>
      <c r="U38">
        <v>91.64</v>
      </c>
      <c r="V38">
        <v>171</v>
      </c>
      <c r="W38">
        <v>178</v>
      </c>
      <c r="X38">
        <v>177</v>
      </c>
      <c r="Y38">
        <v>178</v>
      </c>
    </row>
    <row r="39" spans="2:25" x14ac:dyDescent="0.15">
      <c r="Q39" t="s">
        <v>297</v>
      </c>
      <c r="R39" t="s">
        <v>298</v>
      </c>
      <c r="T39">
        <v>73</v>
      </c>
      <c r="U39">
        <v>73</v>
      </c>
      <c r="V39">
        <v>73</v>
      </c>
      <c r="W39">
        <v>73</v>
      </c>
      <c r="X39">
        <v>72</v>
      </c>
      <c r="Y39">
        <v>72</v>
      </c>
    </row>
    <row r="40" spans="2:25" ht="12.75" x14ac:dyDescent="0.2">
      <c r="C40" s="169" t="s">
        <v>215</v>
      </c>
      <c r="E40" s="199">
        <f>E35/E14</f>
        <v>0.10810759774531926</v>
      </c>
      <c r="F40" s="199">
        <f t="shared" ref="F40:M40" si="7">F35/F14</f>
        <v>0.11014795280170181</v>
      </c>
      <c r="G40" s="199">
        <f t="shared" si="7"/>
        <v>0.1126861586666415</v>
      </c>
      <c r="H40" s="199">
        <f t="shared" si="7"/>
        <v>0.11919978708968847</v>
      </c>
      <c r="I40" s="199">
        <f t="shared" si="7"/>
        <v>0.12119978708968848</v>
      </c>
      <c r="J40" s="199">
        <f t="shared" si="7"/>
        <v>0.12319978708968847</v>
      </c>
      <c r="K40" s="199">
        <f t="shared" si="7"/>
        <v>0.12519978708968846</v>
      </c>
      <c r="L40" s="199">
        <f t="shared" si="7"/>
        <v>0.12719978708968846</v>
      </c>
      <c r="M40" s="199">
        <f t="shared" si="7"/>
        <v>0.12919978708968846</v>
      </c>
      <c r="Q40" t="s">
        <v>299</v>
      </c>
      <c r="R40" t="s">
        <v>300</v>
      </c>
      <c r="T40">
        <v>14</v>
      </c>
      <c r="U40">
        <v>17</v>
      </c>
      <c r="V40">
        <v>17</v>
      </c>
      <c r="W40">
        <v>17</v>
      </c>
      <c r="X40">
        <v>17</v>
      </c>
      <c r="Y40">
        <v>17</v>
      </c>
    </row>
    <row r="41" spans="2:25" ht="12.75" x14ac:dyDescent="0.2">
      <c r="C41" s="169" t="s">
        <v>214</v>
      </c>
      <c r="E41" s="199">
        <f>E36/E15</f>
        <v>0.10812035826082031</v>
      </c>
      <c r="F41" s="199">
        <f>F36/F15</f>
        <v>0.11015892366962682</v>
      </c>
      <c r="G41" s="199">
        <f>G36/G15</f>
        <v>0.1127393586886732</v>
      </c>
      <c r="H41" s="199">
        <f>H36/H15</f>
        <v>0.1199846780129486</v>
      </c>
      <c r="I41" s="199">
        <f>I36/I15</f>
        <v>0.12003992105731993</v>
      </c>
      <c r="J41" s="33"/>
      <c r="K41" s="33"/>
      <c r="L41" s="33"/>
      <c r="M41" s="33"/>
      <c r="Q41" t="s">
        <v>301</v>
      </c>
      <c r="R41" t="s">
        <v>302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x14ac:dyDescent="0.15">
      <c r="Q42" t="s">
        <v>303</v>
      </c>
      <c r="R42" t="s">
        <v>304</v>
      </c>
      <c r="T42">
        <v>60</v>
      </c>
      <c r="U42">
        <v>47</v>
      </c>
      <c r="V42">
        <v>51</v>
      </c>
      <c r="W42">
        <v>54</v>
      </c>
      <c r="X42">
        <v>56</v>
      </c>
      <c r="Y42">
        <v>55</v>
      </c>
    </row>
    <row r="43" spans="2:25" x14ac:dyDescent="0.15">
      <c r="Q43" t="s">
        <v>305</v>
      </c>
      <c r="R43" t="s">
        <v>306</v>
      </c>
      <c r="T43">
        <v>0</v>
      </c>
      <c r="U43">
        <v>0</v>
      </c>
      <c r="V43">
        <v>72</v>
      </c>
      <c r="W43">
        <v>79</v>
      </c>
      <c r="X43">
        <v>83</v>
      </c>
      <c r="Y43">
        <v>84.45</v>
      </c>
    </row>
    <row r="44" spans="2:25" x14ac:dyDescent="0.15">
      <c r="Q44" t="s">
        <v>307</v>
      </c>
      <c r="R44" t="s">
        <v>308</v>
      </c>
      <c r="T44">
        <v>0</v>
      </c>
      <c r="U44">
        <v>17</v>
      </c>
      <c r="V44">
        <v>17</v>
      </c>
      <c r="W44">
        <v>17</v>
      </c>
      <c r="X44">
        <v>17</v>
      </c>
      <c r="Y44">
        <v>16</v>
      </c>
    </row>
    <row r="45" spans="2:25" x14ac:dyDescent="0.15">
      <c r="Q45" t="s">
        <v>309</v>
      </c>
      <c r="R45" t="s">
        <v>310</v>
      </c>
      <c r="T45">
        <v>50.4</v>
      </c>
      <c r="U45">
        <v>91</v>
      </c>
      <c r="V45">
        <v>91.44</v>
      </c>
      <c r="W45">
        <v>90.44</v>
      </c>
      <c r="X45">
        <v>89</v>
      </c>
      <c r="Y45">
        <v>89</v>
      </c>
    </row>
    <row r="46" spans="2:25" x14ac:dyDescent="0.15">
      <c r="Q46" t="s">
        <v>311</v>
      </c>
      <c r="R46" t="s">
        <v>312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x14ac:dyDescent="0.15">
      <c r="Q47" t="s">
        <v>313</v>
      </c>
      <c r="R47" t="s">
        <v>314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x14ac:dyDescent="0.15">
      <c r="Q48" t="s">
        <v>315</v>
      </c>
      <c r="R48" t="s">
        <v>316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7:25" x14ac:dyDescent="0.15">
      <c r="Q49" t="s">
        <v>317</v>
      </c>
      <c r="R49" t="s">
        <v>318</v>
      </c>
      <c r="T49">
        <v>7</v>
      </c>
      <c r="U49">
        <v>7</v>
      </c>
      <c r="V49">
        <v>7</v>
      </c>
      <c r="W49">
        <v>7</v>
      </c>
      <c r="X49">
        <v>7</v>
      </c>
      <c r="Y49">
        <v>7</v>
      </c>
    </row>
    <row r="50" spans="17:25" x14ac:dyDescent="0.15">
      <c r="Q50" t="s">
        <v>319</v>
      </c>
      <c r="R50" t="s">
        <v>320</v>
      </c>
      <c r="T50">
        <v>0</v>
      </c>
      <c r="U50">
        <v>93</v>
      </c>
      <c r="V50">
        <v>96</v>
      </c>
      <c r="W50">
        <v>100</v>
      </c>
      <c r="X50">
        <v>99</v>
      </c>
      <c r="Y50">
        <v>98</v>
      </c>
    </row>
    <row r="51" spans="17:25" x14ac:dyDescent="0.15">
      <c r="Q51" t="s">
        <v>321</v>
      </c>
      <c r="R51" t="s">
        <v>322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7:25" x14ac:dyDescent="0.15">
      <c r="Q52" t="s">
        <v>323</v>
      </c>
      <c r="R52" t="s">
        <v>324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17:25" x14ac:dyDescent="0.15">
      <c r="Q53" t="s">
        <v>325</v>
      </c>
      <c r="R53" t="s">
        <v>326</v>
      </c>
      <c r="T53">
        <v>34</v>
      </c>
      <c r="U53">
        <v>35</v>
      </c>
      <c r="V53">
        <v>34</v>
      </c>
      <c r="W53">
        <v>34</v>
      </c>
      <c r="X53">
        <v>34.380000000000003</v>
      </c>
      <c r="Y53">
        <v>34.21</v>
      </c>
    </row>
    <row r="54" spans="17:25" x14ac:dyDescent="0.15">
      <c r="Q54" t="s">
        <v>327</v>
      </c>
      <c r="R54" t="s">
        <v>328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7:25" x14ac:dyDescent="0.15">
      <c r="Q55" t="s">
        <v>329</v>
      </c>
      <c r="R55" t="s">
        <v>330</v>
      </c>
      <c r="T55">
        <v>0</v>
      </c>
      <c r="U55">
        <v>0</v>
      </c>
      <c r="V55">
        <v>121.51</v>
      </c>
      <c r="W55">
        <v>116.73</v>
      </c>
      <c r="X55">
        <v>119.18</v>
      </c>
      <c r="Y55">
        <v>119.18</v>
      </c>
    </row>
    <row r="56" spans="17:25" x14ac:dyDescent="0.15">
      <c r="Q56" t="s">
        <v>331</v>
      </c>
      <c r="R56" t="s">
        <v>332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7:25" x14ac:dyDescent="0.15">
      <c r="Q57" t="s">
        <v>333</v>
      </c>
      <c r="R57" t="s">
        <v>334</v>
      </c>
      <c r="T57">
        <v>29</v>
      </c>
      <c r="U57">
        <v>31</v>
      </c>
      <c r="V57">
        <v>30</v>
      </c>
      <c r="W57">
        <v>29</v>
      </c>
      <c r="X57">
        <v>29</v>
      </c>
      <c r="Y57">
        <v>28</v>
      </c>
    </row>
    <row r="58" spans="17:25" x14ac:dyDescent="0.15">
      <c r="Q58" t="s">
        <v>335</v>
      </c>
      <c r="R58" t="s">
        <v>336</v>
      </c>
      <c r="T58">
        <v>3</v>
      </c>
      <c r="U58">
        <v>3</v>
      </c>
      <c r="V58">
        <v>3</v>
      </c>
      <c r="W58">
        <v>3</v>
      </c>
      <c r="X58">
        <v>3</v>
      </c>
      <c r="Y58">
        <v>3</v>
      </c>
    </row>
    <row r="59" spans="17:25" x14ac:dyDescent="0.15">
      <c r="Q59" t="s">
        <v>337</v>
      </c>
      <c r="R59" t="s">
        <v>338</v>
      </c>
      <c r="T59">
        <v>66</v>
      </c>
      <c r="U59">
        <v>62</v>
      </c>
      <c r="V59">
        <v>61.77</v>
      </c>
      <c r="W59">
        <v>61.77</v>
      </c>
      <c r="X59">
        <v>63.43</v>
      </c>
      <c r="Y59">
        <v>62.43</v>
      </c>
    </row>
    <row r="60" spans="17:25" x14ac:dyDescent="0.15">
      <c r="Q60" t="s">
        <v>339</v>
      </c>
      <c r="R60" t="s">
        <v>340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17:25" x14ac:dyDescent="0.15">
      <c r="Q61" t="s">
        <v>341</v>
      </c>
      <c r="R61" t="s">
        <v>342</v>
      </c>
      <c r="T61">
        <v>16</v>
      </c>
      <c r="U61">
        <v>17</v>
      </c>
      <c r="V61">
        <v>17</v>
      </c>
      <c r="W61">
        <v>17</v>
      </c>
      <c r="X61">
        <v>17</v>
      </c>
      <c r="Y61">
        <v>17</v>
      </c>
    </row>
    <row r="62" spans="17:25" x14ac:dyDescent="0.15">
      <c r="Q62" t="s">
        <v>343</v>
      </c>
      <c r="R62" t="s">
        <v>344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17:25" x14ac:dyDescent="0.15">
      <c r="Q63" t="s">
        <v>345</v>
      </c>
      <c r="R63" t="s">
        <v>346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17:25" x14ac:dyDescent="0.15">
      <c r="Q64" t="s">
        <v>347</v>
      </c>
      <c r="R64" t="s">
        <v>348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17:25" x14ac:dyDescent="0.15">
      <c r="Q65" t="s">
        <v>349</v>
      </c>
      <c r="R65" t="s">
        <v>350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17:25" x14ac:dyDescent="0.15">
      <c r="Q66" t="s">
        <v>351</v>
      </c>
      <c r="R66" t="s">
        <v>352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17:25" x14ac:dyDescent="0.15">
      <c r="Q67" t="s">
        <v>353</v>
      </c>
      <c r="R67" t="s">
        <v>354</v>
      </c>
      <c r="T67">
        <v>23</v>
      </c>
      <c r="U67">
        <v>59</v>
      </c>
      <c r="V67">
        <v>59</v>
      </c>
      <c r="W67">
        <v>60</v>
      </c>
      <c r="X67">
        <v>59</v>
      </c>
      <c r="Y67">
        <v>59</v>
      </c>
    </row>
    <row r="68" spans="17:25" x14ac:dyDescent="0.15">
      <c r="Q68" t="s">
        <v>355</v>
      </c>
      <c r="R68" t="s">
        <v>356</v>
      </c>
      <c r="T68">
        <v>15</v>
      </c>
      <c r="U68">
        <v>15</v>
      </c>
      <c r="V68">
        <v>15</v>
      </c>
      <c r="W68">
        <v>15</v>
      </c>
      <c r="X68">
        <v>15</v>
      </c>
      <c r="Y68">
        <v>14</v>
      </c>
    </row>
    <row r="69" spans="17:25" x14ac:dyDescent="0.15">
      <c r="Q69" t="s">
        <v>357</v>
      </c>
      <c r="R69" t="s">
        <v>358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17:25" x14ac:dyDescent="0.15">
      <c r="Q70" t="s">
        <v>359</v>
      </c>
      <c r="R70" t="s">
        <v>360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17:25" x14ac:dyDescent="0.15">
      <c r="Q71" t="s">
        <v>361</v>
      </c>
      <c r="R71" t="s">
        <v>362</v>
      </c>
      <c r="T71">
        <v>21</v>
      </c>
      <c r="U71">
        <v>21</v>
      </c>
      <c r="V71">
        <v>21</v>
      </c>
      <c r="W71">
        <v>21</v>
      </c>
      <c r="X71">
        <v>21</v>
      </c>
      <c r="Y71">
        <v>21</v>
      </c>
    </row>
    <row r="72" spans="17:25" x14ac:dyDescent="0.15">
      <c r="Q72" t="s">
        <v>363</v>
      </c>
      <c r="R72" t="s">
        <v>364</v>
      </c>
      <c r="T72">
        <v>34</v>
      </c>
      <c r="U72">
        <v>33</v>
      </c>
      <c r="V72">
        <v>33</v>
      </c>
      <c r="W72">
        <v>33</v>
      </c>
      <c r="X72">
        <v>33</v>
      </c>
      <c r="Y72">
        <v>33</v>
      </c>
    </row>
    <row r="73" spans="17:25" x14ac:dyDescent="0.15">
      <c r="Q73" t="s">
        <v>365</v>
      </c>
      <c r="R73" t="s">
        <v>366</v>
      </c>
      <c r="T73">
        <v>0</v>
      </c>
      <c r="U73">
        <v>54</v>
      </c>
      <c r="V73">
        <v>54</v>
      </c>
      <c r="W73">
        <v>54</v>
      </c>
      <c r="X73">
        <v>54</v>
      </c>
      <c r="Y73">
        <v>52</v>
      </c>
    </row>
    <row r="74" spans="17:25" x14ac:dyDescent="0.15">
      <c r="Q74" t="s">
        <v>367</v>
      </c>
      <c r="R74" t="s">
        <v>368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17:25" x14ac:dyDescent="0.15">
      <c r="Q75" t="s">
        <v>369</v>
      </c>
      <c r="R75" t="s">
        <v>370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17:25" x14ac:dyDescent="0.15">
      <c r="Q76" t="s">
        <v>371</v>
      </c>
      <c r="R76" t="s">
        <v>372</v>
      </c>
      <c r="T76">
        <v>35</v>
      </c>
      <c r="U76">
        <v>38</v>
      </c>
      <c r="V76">
        <v>36</v>
      </c>
      <c r="W76">
        <v>37</v>
      </c>
      <c r="X76">
        <v>36</v>
      </c>
      <c r="Y76">
        <v>36</v>
      </c>
    </row>
    <row r="77" spans="17:25" x14ac:dyDescent="0.15">
      <c r="Q77" t="s">
        <v>373</v>
      </c>
      <c r="R77" t="s">
        <v>374</v>
      </c>
      <c r="T77">
        <v>28</v>
      </c>
      <c r="U77">
        <v>28</v>
      </c>
      <c r="V77">
        <v>28</v>
      </c>
      <c r="W77">
        <v>28</v>
      </c>
      <c r="X77">
        <v>28</v>
      </c>
      <c r="Y77">
        <v>39</v>
      </c>
    </row>
    <row r="78" spans="17:25" x14ac:dyDescent="0.15">
      <c r="Q78" t="s">
        <v>375</v>
      </c>
      <c r="R78" t="s">
        <v>376</v>
      </c>
      <c r="T78">
        <v>11</v>
      </c>
      <c r="U78">
        <v>15</v>
      </c>
      <c r="V78">
        <v>15</v>
      </c>
      <c r="W78">
        <v>15</v>
      </c>
      <c r="X78">
        <v>15</v>
      </c>
      <c r="Y78">
        <v>15</v>
      </c>
    </row>
    <row r="79" spans="17:25" x14ac:dyDescent="0.15">
      <c r="Q79" t="s">
        <v>377</v>
      </c>
      <c r="R79" t="s">
        <v>378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17:25" x14ac:dyDescent="0.15">
      <c r="Q80" t="s">
        <v>379</v>
      </c>
      <c r="R80" t="s">
        <v>380</v>
      </c>
      <c r="T80">
        <v>4</v>
      </c>
      <c r="U80">
        <v>5</v>
      </c>
      <c r="V80">
        <v>5</v>
      </c>
      <c r="W80">
        <v>5</v>
      </c>
      <c r="X80">
        <v>5</v>
      </c>
      <c r="Y80">
        <v>5</v>
      </c>
    </row>
    <row r="81" spans="17:25" x14ac:dyDescent="0.15">
      <c r="Q81" t="s">
        <v>381</v>
      </c>
      <c r="R81" t="s">
        <v>382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17:25" x14ac:dyDescent="0.15">
      <c r="Q82" t="s">
        <v>383</v>
      </c>
      <c r="R82" t="s">
        <v>384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17:25" x14ac:dyDescent="0.15">
      <c r="Q83" t="s">
        <v>385</v>
      </c>
      <c r="R83" t="s">
        <v>386</v>
      </c>
      <c r="T83">
        <v>0</v>
      </c>
      <c r="U83">
        <v>15</v>
      </c>
      <c r="V83">
        <v>15</v>
      </c>
      <c r="W83">
        <v>15</v>
      </c>
      <c r="X83">
        <v>15</v>
      </c>
      <c r="Y83">
        <v>15</v>
      </c>
    </row>
    <row r="84" spans="17:25" x14ac:dyDescent="0.15">
      <c r="Q84" t="s">
        <v>387</v>
      </c>
      <c r="R84" t="s">
        <v>388</v>
      </c>
      <c r="T84">
        <v>15.4</v>
      </c>
      <c r="U84">
        <v>16.399999999999999</v>
      </c>
      <c r="V84">
        <v>16.399999999999999</v>
      </c>
      <c r="W84">
        <v>15.4</v>
      </c>
      <c r="X84">
        <v>15.4</v>
      </c>
      <c r="Y84">
        <v>15.4</v>
      </c>
    </row>
    <row r="85" spans="17:25" x14ac:dyDescent="0.15">
      <c r="Q85" t="s">
        <v>389</v>
      </c>
      <c r="R85" t="s">
        <v>390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17:25" x14ac:dyDescent="0.15">
      <c r="Q86" t="s">
        <v>391</v>
      </c>
      <c r="R86" t="s">
        <v>392</v>
      </c>
      <c r="T86">
        <v>48</v>
      </c>
      <c r="U86">
        <v>52</v>
      </c>
      <c r="V86">
        <v>53</v>
      </c>
      <c r="W86">
        <v>53.53</v>
      </c>
      <c r="X86">
        <v>53.33</v>
      </c>
      <c r="Y86">
        <v>52.33</v>
      </c>
    </row>
    <row r="87" spans="17:25" x14ac:dyDescent="0.15">
      <c r="Q87" t="s">
        <v>393</v>
      </c>
      <c r="R87" t="s">
        <v>394</v>
      </c>
      <c r="T87">
        <v>0</v>
      </c>
      <c r="U87">
        <v>0</v>
      </c>
      <c r="V87">
        <v>8</v>
      </c>
      <c r="W87">
        <v>10</v>
      </c>
      <c r="X87">
        <v>13</v>
      </c>
      <c r="Y87">
        <v>16</v>
      </c>
    </row>
    <row r="88" spans="17:25" x14ac:dyDescent="0.15">
      <c r="Q88" t="s">
        <v>395</v>
      </c>
      <c r="R88" t="s">
        <v>396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17:25" x14ac:dyDescent="0.15">
      <c r="Q89" t="s">
        <v>397</v>
      </c>
      <c r="R89" t="s">
        <v>398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17:25" x14ac:dyDescent="0.15">
      <c r="Q90" t="s">
        <v>399</v>
      </c>
      <c r="R90" t="s">
        <v>400</v>
      </c>
      <c r="T90">
        <v>12</v>
      </c>
      <c r="U90">
        <v>12</v>
      </c>
      <c r="V90">
        <v>12</v>
      </c>
      <c r="W90">
        <v>12</v>
      </c>
      <c r="X90">
        <v>12</v>
      </c>
      <c r="Y90">
        <v>13.25</v>
      </c>
    </row>
    <row r="91" spans="17:25" x14ac:dyDescent="0.15">
      <c r="Q91" t="s">
        <v>401</v>
      </c>
      <c r="R91" t="s">
        <v>402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17:25" x14ac:dyDescent="0.15">
      <c r="Q92" t="s">
        <v>403</v>
      </c>
      <c r="R92" t="s">
        <v>404</v>
      </c>
      <c r="T92">
        <v>9.5</v>
      </c>
      <c r="U92">
        <v>8.5</v>
      </c>
      <c r="V92">
        <v>8.5</v>
      </c>
      <c r="W92">
        <v>8.5</v>
      </c>
      <c r="X92">
        <v>9.5</v>
      </c>
      <c r="Y92">
        <v>10.5</v>
      </c>
    </row>
    <row r="93" spans="17:25" x14ac:dyDescent="0.15">
      <c r="Q93" t="s">
        <v>405</v>
      </c>
      <c r="R93" t="s">
        <v>406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17:25" x14ac:dyDescent="0.15">
      <c r="Q94" t="s">
        <v>407</v>
      </c>
      <c r="R94" t="s">
        <v>408</v>
      </c>
      <c r="T94">
        <v>18</v>
      </c>
      <c r="U94">
        <v>18</v>
      </c>
      <c r="V94">
        <v>20</v>
      </c>
      <c r="W94">
        <v>20</v>
      </c>
      <c r="X94">
        <v>20</v>
      </c>
      <c r="Y94">
        <v>20</v>
      </c>
    </row>
    <row r="95" spans="17:25" x14ac:dyDescent="0.15">
      <c r="Q95" t="s">
        <v>409</v>
      </c>
      <c r="R95" t="s">
        <v>410</v>
      </c>
      <c r="T95">
        <v>0</v>
      </c>
      <c r="U95">
        <v>30</v>
      </c>
      <c r="V95">
        <v>33</v>
      </c>
      <c r="W95">
        <v>33</v>
      </c>
      <c r="X95">
        <v>33</v>
      </c>
      <c r="Y95">
        <v>36</v>
      </c>
    </row>
    <row r="96" spans="17:25" x14ac:dyDescent="0.15">
      <c r="Q96" t="s">
        <v>411</v>
      </c>
      <c r="R96" t="s">
        <v>412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17:25" x14ac:dyDescent="0.15">
      <c r="Q97" t="s">
        <v>413</v>
      </c>
      <c r="R97" t="s">
        <v>414</v>
      </c>
      <c r="T97">
        <v>16</v>
      </c>
      <c r="U97">
        <v>16</v>
      </c>
      <c r="V97">
        <v>15</v>
      </c>
      <c r="W97">
        <v>15</v>
      </c>
      <c r="X97">
        <v>15</v>
      </c>
      <c r="Y97">
        <v>15</v>
      </c>
    </row>
    <row r="98" spans="17:25" x14ac:dyDescent="0.15">
      <c r="Q98" t="s">
        <v>415</v>
      </c>
      <c r="R98" t="s">
        <v>416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17:25" x14ac:dyDescent="0.15">
      <c r="Q99" t="s">
        <v>417</v>
      </c>
      <c r="R99" t="s">
        <v>418</v>
      </c>
      <c r="T99">
        <v>4</v>
      </c>
      <c r="U99">
        <v>5</v>
      </c>
      <c r="V99">
        <v>5</v>
      </c>
      <c r="W99">
        <v>5</v>
      </c>
      <c r="X99">
        <v>5</v>
      </c>
      <c r="Y99">
        <v>5</v>
      </c>
    </row>
    <row r="100" spans="17:25" x14ac:dyDescent="0.15">
      <c r="Q100" t="s">
        <v>419</v>
      </c>
      <c r="R100" t="s">
        <v>420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</row>
    <row r="101" spans="17:25" x14ac:dyDescent="0.15">
      <c r="Q101" t="s">
        <v>421</v>
      </c>
      <c r="R101" t="s">
        <v>422</v>
      </c>
      <c r="T101">
        <v>26</v>
      </c>
      <c r="U101">
        <v>28</v>
      </c>
      <c r="V101">
        <v>28</v>
      </c>
      <c r="W101">
        <v>28</v>
      </c>
      <c r="X101">
        <v>29</v>
      </c>
      <c r="Y101">
        <v>29</v>
      </c>
    </row>
    <row r="102" spans="17:25" x14ac:dyDescent="0.15">
      <c r="Q102" t="s">
        <v>423</v>
      </c>
      <c r="R102" t="s">
        <v>424</v>
      </c>
      <c r="T102">
        <v>27</v>
      </c>
      <c r="U102">
        <v>27</v>
      </c>
      <c r="V102">
        <v>27</v>
      </c>
      <c r="W102">
        <v>29</v>
      </c>
      <c r="X102">
        <v>29</v>
      </c>
      <c r="Y102">
        <v>29</v>
      </c>
    </row>
    <row r="103" spans="17:25" x14ac:dyDescent="0.15">
      <c r="Q103" t="s">
        <v>425</v>
      </c>
      <c r="R103" t="s">
        <v>426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17:25" x14ac:dyDescent="0.15">
      <c r="Q104" t="s">
        <v>427</v>
      </c>
      <c r="R104" t="s">
        <v>428</v>
      </c>
      <c r="T104">
        <v>74</v>
      </c>
      <c r="U104">
        <v>87</v>
      </c>
      <c r="V104">
        <v>97</v>
      </c>
      <c r="W104">
        <v>100</v>
      </c>
      <c r="X104">
        <v>101</v>
      </c>
      <c r="Y104">
        <v>101</v>
      </c>
    </row>
    <row r="105" spans="17:25" x14ac:dyDescent="0.15">
      <c r="Q105" t="s">
        <v>429</v>
      </c>
      <c r="R105" t="s">
        <v>430</v>
      </c>
      <c r="T105">
        <v>38</v>
      </c>
      <c r="U105">
        <v>40</v>
      </c>
      <c r="V105">
        <v>39</v>
      </c>
      <c r="W105">
        <v>40</v>
      </c>
      <c r="X105">
        <v>40</v>
      </c>
      <c r="Y105">
        <v>40</v>
      </c>
    </row>
    <row r="106" spans="17:25" x14ac:dyDescent="0.15">
      <c r="Q106" t="s">
        <v>431</v>
      </c>
      <c r="R106" t="s">
        <v>432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17:25" x14ac:dyDescent="0.15">
      <c r="Q107" t="s">
        <v>433</v>
      </c>
      <c r="R107" t="s">
        <v>434</v>
      </c>
      <c r="T107">
        <v>0</v>
      </c>
      <c r="U107">
        <v>0</v>
      </c>
      <c r="V107">
        <v>0</v>
      </c>
      <c r="W107">
        <v>68</v>
      </c>
      <c r="X107">
        <v>64</v>
      </c>
      <c r="Y107">
        <v>68</v>
      </c>
    </row>
    <row r="108" spans="17:25" x14ac:dyDescent="0.15">
      <c r="Q108" t="s">
        <v>435</v>
      </c>
      <c r="R108" t="s">
        <v>436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</row>
    <row r="109" spans="17:25" x14ac:dyDescent="0.15">
      <c r="Q109" t="s">
        <v>437</v>
      </c>
      <c r="R109" t="s">
        <v>438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17:25" x14ac:dyDescent="0.15">
      <c r="Q110" t="s">
        <v>439</v>
      </c>
      <c r="R110" t="s">
        <v>440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17:25" x14ac:dyDescent="0.15">
      <c r="Q111" t="s">
        <v>441</v>
      </c>
      <c r="R111" t="s">
        <v>442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17:25" x14ac:dyDescent="0.15">
      <c r="Q112" t="s">
        <v>443</v>
      </c>
      <c r="R112" t="s">
        <v>444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17:25" x14ac:dyDescent="0.15">
      <c r="Q113" t="s">
        <v>445</v>
      </c>
      <c r="R113" t="s">
        <v>446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17:25" x14ac:dyDescent="0.15">
      <c r="Q114" t="s">
        <v>447</v>
      </c>
      <c r="R114" t="s">
        <v>448</v>
      </c>
      <c r="T114">
        <v>124</v>
      </c>
      <c r="U114">
        <v>134.43</v>
      </c>
      <c r="V114">
        <v>132.43</v>
      </c>
      <c r="W114">
        <v>131.43</v>
      </c>
      <c r="X114">
        <v>133.43</v>
      </c>
      <c r="Y114">
        <v>137.43</v>
      </c>
    </row>
    <row r="115" spans="17:25" x14ac:dyDescent="0.15">
      <c r="Q115" t="s">
        <v>449</v>
      </c>
      <c r="R115" t="s">
        <v>450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29</v>
      </c>
    </row>
    <row r="116" spans="17:25" x14ac:dyDescent="0.15">
      <c r="Q116" t="s">
        <v>451</v>
      </c>
      <c r="R116" t="s">
        <v>452</v>
      </c>
      <c r="T116">
        <v>0</v>
      </c>
      <c r="U116">
        <v>0</v>
      </c>
      <c r="V116">
        <v>0</v>
      </c>
      <c r="W116">
        <v>10</v>
      </c>
      <c r="X116">
        <v>10</v>
      </c>
      <c r="Y116">
        <v>10</v>
      </c>
    </row>
    <row r="117" spans="17:25" x14ac:dyDescent="0.15">
      <c r="Q117" t="s">
        <v>453</v>
      </c>
      <c r="R117" t="s">
        <v>454</v>
      </c>
      <c r="T117">
        <v>43</v>
      </c>
      <c r="U117">
        <v>44</v>
      </c>
      <c r="V117">
        <v>44</v>
      </c>
      <c r="W117">
        <v>43</v>
      </c>
      <c r="X117">
        <v>43</v>
      </c>
      <c r="Y117">
        <v>44</v>
      </c>
    </row>
    <row r="118" spans="17:25" x14ac:dyDescent="0.15">
      <c r="Q118" t="s">
        <v>455</v>
      </c>
      <c r="R118" t="s">
        <v>456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17:25" x14ac:dyDescent="0.15">
      <c r="Q119" t="s">
        <v>457</v>
      </c>
      <c r="R119" t="s">
        <v>458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17:25" x14ac:dyDescent="0.15">
      <c r="Q120" t="s">
        <v>459</v>
      </c>
      <c r="R120" t="s">
        <v>460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17:25" x14ac:dyDescent="0.15">
      <c r="Q121" t="s">
        <v>461</v>
      </c>
      <c r="R121" t="s">
        <v>462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17:25" x14ac:dyDescent="0.15">
      <c r="Q122" t="s">
        <v>463</v>
      </c>
      <c r="R122" t="s">
        <v>464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17:25" x14ac:dyDescent="0.15">
      <c r="Q123" t="s">
        <v>465</v>
      </c>
      <c r="R123" t="s">
        <v>466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17:25" x14ac:dyDescent="0.15">
      <c r="Q124" t="s">
        <v>467</v>
      </c>
      <c r="R124" t="s">
        <v>468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17:25" x14ac:dyDescent="0.15">
      <c r="Q125" t="s">
        <v>469</v>
      </c>
      <c r="R125" t="s">
        <v>470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17:25" x14ac:dyDescent="0.15">
      <c r="Q126" t="s">
        <v>471</v>
      </c>
      <c r="R126" t="s">
        <v>472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17:25" x14ac:dyDescent="0.15">
      <c r="Q127" t="s">
        <v>473</v>
      </c>
      <c r="R127" t="s">
        <v>474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17:25" x14ac:dyDescent="0.15">
      <c r="Q128" t="s">
        <v>475</v>
      </c>
      <c r="R128" t="s">
        <v>476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17:25" x14ac:dyDescent="0.15">
      <c r="Q129" t="s">
        <v>477</v>
      </c>
      <c r="R129" t="s">
        <v>478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17:25" x14ac:dyDescent="0.15">
      <c r="Q130" t="s">
        <v>479</v>
      </c>
      <c r="R130" t="s">
        <v>480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17:25" x14ac:dyDescent="0.15">
      <c r="Q131" t="s">
        <v>481</v>
      </c>
      <c r="R131" t="s">
        <v>482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17:25" x14ac:dyDescent="0.15">
      <c r="Q132" t="s">
        <v>483</v>
      </c>
      <c r="R132" t="s">
        <v>484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17:25" x14ac:dyDescent="0.15">
      <c r="Q133" t="s">
        <v>485</v>
      </c>
      <c r="R133" t="s">
        <v>486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17:25" x14ac:dyDescent="0.15">
      <c r="Q134" t="s">
        <v>487</v>
      </c>
      <c r="R134" t="s">
        <v>488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93</v>
      </c>
    </row>
    <row r="135" spans="17:25" x14ac:dyDescent="0.15">
      <c r="Q135" t="s">
        <v>489</v>
      </c>
      <c r="R135" t="s">
        <v>490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17:25" x14ac:dyDescent="0.15">
      <c r="Q136" t="s">
        <v>491</v>
      </c>
      <c r="R136" t="s">
        <v>492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17:25" x14ac:dyDescent="0.15">
      <c r="Q137" t="s">
        <v>493</v>
      </c>
      <c r="R137" t="s">
        <v>494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17:25" x14ac:dyDescent="0.15">
      <c r="Q138" t="s">
        <v>495</v>
      </c>
      <c r="R138" t="s">
        <v>496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17:25" x14ac:dyDescent="0.15">
      <c r="Q139" t="s">
        <v>497</v>
      </c>
      <c r="R139" t="s">
        <v>498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17:25" x14ac:dyDescent="0.15">
      <c r="Q140" t="s">
        <v>499</v>
      </c>
      <c r="R140" t="s">
        <v>500</v>
      </c>
      <c r="T140">
        <v>17</v>
      </c>
      <c r="U140">
        <v>17</v>
      </c>
      <c r="V140">
        <v>17</v>
      </c>
      <c r="W140">
        <v>17</v>
      </c>
      <c r="X140">
        <v>17</v>
      </c>
      <c r="Y140">
        <v>17</v>
      </c>
    </row>
    <row r="141" spans="17:25" x14ac:dyDescent="0.15">
      <c r="Q141" t="s">
        <v>501</v>
      </c>
      <c r="R141" t="s">
        <v>502</v>
      </c>
      <c r="T141">
        <v>0</v>
      </c>
      <c r="U141">
        <v>38</v>
      </c>
      <c r="V141">
        <v>38.6</v>
      </c>
      <c r="W141">
        <v>38.6</v>
      </c>
      <c r="X141">
        <v>38.28</v>
      </c>
      <c r="Y141">
        <v>38.28</v>
      </c>
    </row>
    <row r="142" spans="17:25" x14ac:dyDescent="0.15">
      <c r="Q142" t="s">
        <v>503</v>
      </c>
      <c r="R142" t="s">
        <v>504</v>
      </c>
      <c r="T142">
        <v>18</v>
      </c>
      <c r="U142">
        <v>18</v>
      </c>
      <c r="V142">
        <v>18</v>
      </c>
      <c r="W142">
        <v>18</v>
      </c>
      <c r="X142">
        <v>18</v>
      </c>
      <c r="Y142">
        <v>18</v>
      </c>
    </row>
    <row r="143" spans="17:25" x14ac:dyDescent="0.15">
      <c r="Q143" t="s">
        <v>505</v>
      </c>
      <c r="R143" t="s">
        <v>506</v>
      </c>
      <c r="T143">
        <v>36</v>
      </c>
      <c r="U143">
        <v>36</v>
      </c>
      <c r="V143">
        <v>36</v>
      </c>
      <c r="W143">
        <v>36</v>
      </c>
      <c r="X143">
        <v>36</v>
      </c>
      <c r="Y143">
        <v>36</v>
      </c>
    </row>
    <row r="144" spans="17:25" x14ac:dyDescent="0.15">
      <c r="Q144" t="s">
        <v>507</v>
      </c>
      <c r="R144" t="s">
        <v>508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17:25" x14ac:dyDescent="0.15">
      <c r="Q145" t="s">
        <v>509</v>
      </c>
      <c r="R145" t="s">
        <v>510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17:25" x14ac:dyDescent="0.15">
      <c r="Q146" t="s">
        <v>511</v>
      </c>
      <c r="R146" t="s">
        <v>512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17:25" x14ac:dyDescent="0.15">
      <c r="Q147" t="s">
        <v>513</v>
      </c>
      <c r="R147" t="s">
        <v>514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17:25" x14ac:dyDescent="0.15">
      <c r="Q148" t="s">
        <v>515</v>
      </c>
      <c r="R148" t="s">
        <v>516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17:25" x14ac:dyDescent="0.15">
      <c r="Q149" t="s">
        <v>517</v>
      </c>
      <c r="R149" t="s">
        <v>518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17:25" x14ac:dyDescent="0.15">
      <c r="Q150" t="s">
        <v>519</v>
      </c>
      <c r="R150" t="s">
        <v>520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17:25" x14ac:dyDescent="0.15">
      <c r="Q151" t="s">
        <v>521</v>
      </c>
      <c r="R151" t="s">
        <v>522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17:25" x14ac:dyDescent="0.15">
      <c r="Q152" t="s">
        <v>523</v>
      </c>
      <c r="R152" t="s">
        <v>524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17:25" x14ac:dyDescent="0.15">
      <c r="Q153" t="s">
        <v>525</v>
      </c>
      <c r="R153" t="s">
        <v>526</v>
      </c>
      <c r="T153">
        <v>3</v>
      </c>
      <c r="U153">
        <v>6</v>
      </c>
      <c r="V153">
        <v>6</v>
      </c>
      <c r="W153">
        <v>6</v>
      </c>
      <c r="X153">
        <v>6</v>
      </c>
      <c r="Y153">
        <v>6</v>
      </c>
    </row>
    <row r="154" spans="17:25" x14ac:dyDescent="0.15">
      <c r="Q154" t="s">
        <v>527</v>
      </c>
      <c r="R154" t="s">
        <v>528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17:25" x14ac:dyDescent="0.15">
      <c r="Q155" t="s">
        <v>529</v>
      </c>
      <c r="R155" t="s">
        <v>530</v>
      </c>
      <c r="T155">
        <v>3</v>
      </c>
      <c r="U155">
        <v>3</v>
      </c>
      <c r="V155">
        <v>3</v>
      </c>
      <c r="W155">
        <v>3</v>
      </c>
      <c r="X155">
        <v>3</v>
      </c>
      <c r="Y155">
        <v>4</v>
      </c>
    </row>
    <row r="156" spans="17:25" x14ac:dyDescent="0.15">
      <c r="Q156" t="s">
        <v>531</v>
      </c>
      <c r="R156" t="s">
        <v>532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17:25" x14ac:dyDescent="0.15">
      <c r="Q157" t="s">
        <v>533</v>
      </c>
      <c r="R157" t="s">
        <v>534</v>
      </c>
      <c r="T157">
        <v>33</v>
      </c>
      <c r="U157">
        <v>34</v>
      </c>
      <c r="V157">
        <v>34</v>
      </c>
      <c r="W157">
        <v>35</v>
      </c>
      <c r="X157">
        <v>33</v>
      </c>
      <c r="Y157">
        <v>35</v>
      </c>
    </row>
    <row r="158" spans="17:25" x14ac:dyDescent="0.15">
      <c r="Q158" t="s">
        <v>535</v>
      </c>
      <c r="R158" t="s">
        <v>536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17:25" x14ac:dyDescent="0.15">
      <c r="Q159" t="s">
        <v>537</v>
      </c>
      <c r="R159" t="s">
        <v>538</v>
      </c>
      <c r="T159">
        <v>39</v>
      </c>
      <c r="U159">
        <v>40</v>
      </c>
      <c r="V159">
        <v>41</v>
      </c>
      <c r="W159">
        <v>40</v>
      </c>
      <c r="X159">
        <v>40</v>
      </c>
      <c r="Y159">
        <v>40</v>
      </c>
    </row>
    <row r="160" spans="17:25" x14ac:dyDescent="0.15">
      <c r="Q160" t="s">
        <v>539</v>
      </c>
      <c r="R160" t="s">
        <v>540</v>
      </c>
      <c r="T160">
        <v>6</v>
      </c>
      <c r="U160">
        <v>6</v>
      </c>
      <c r="V160">
        <v>6</v>
      </c>
      <c r="W160">
        <v>6</v>
      </c>
      <c r="X160">
        <v>6</v>
      </c>
      <c r="Y160">
        <v>6</v>
      </c>
    </row>
    <row r="161" spans="17:25" x14ac:dyDescent="0.15">
      <c r="Q161" t="s">
        <v>541</v>
      </c>
      <c r="R161" t="s">
        <v>542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17:25" x14ac:dyDescent="0.15">
      <c r="Q162" t="s">
        <v>543</v>
      </c>
      <c r="R162" t="s">
        <v>544</v>
      </c>
      <c r="T162">
        <v>15</v>
      </c>
      <c r="U162">
        <v>15</v>
      </c>
      <c r="V162">
        <v>15</v>
      </c>
      <c r="W162">
        <v>15</v>
      </c>
      <c r="X162">
        <v>15</v>
      </c>
      <c r="Y162">
        <v>15</v>
      </c>
    </row>
    <row r="163" spans="17:25" x14ac:dyDescent="0.15">
      <c r="Q163" t="s">
        <v>545</v>
      </c>
      <c r="R163" t="s">
        <v>546</v>
      </c>
      <c r="T163">
        <v>17</v>
      </c>
      <c r="U163">
        <v>18</v>
      </c>
      <c r="V163">
        <v>18</v>
      </c>
      <c r="W163">
        <v>17</v>
      </c>
      <c r="X163">
        <v>18</v>
      </c>
      <c r="Y163">
        <v>18</v>
      </c>
    </row>
    <row r="164" spans="17:25" x14ac:dyDescent="0.15">
      <c r="Q164" t="s">
        <v>547</v>
      </c>
      <c r="R164" t="s">
        <v>548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17:25" x14ac:dyDescent="0.15">
      <c r="Q165" t="s">
        <v>549</v>
      </c>
      <c r="R165" t="s">
        <v>550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17:25" x14ac:dyDescent="0.15">
      <c r="Q166" t="s">
        <v>551</v>
      </c>
      <c r="R166" t="s">
        <v>552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17:25" x14ac:dyDescent="0.15">
      <c r="Q167" t="s">
        <v>553</v>
      </c>
      <c r="R167" t="s">
        <v>554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17:25" x14ac:dyDescent="0.15">
      <c r="Q168" t="s">
        <v>555</v>
      </c>
      <c r="R168" t="s">
        <v>556</v>
      </c>
      <c r="T168">
        <v>16.57</v>
      </c>
      <c r="U168">
        <v>15.57</v>
      </c>
      <c r="V168">
        <v>15.57</v>
      </c>
      <c r="W168">
        <v>15.57</v>
      </c>
      <c r="X168">
        <v>16.57</v>
      </c>
      <c r="Y168">
        <v>16.57</v>
      </c>
    </row>
    <row r="169" spans="17:25" x14ac:dyDescent="0.15">
      <c r="Q169" t="s">
        <v>557</v>
      </c>
      <c r="R169" t="s">
        <v>558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17:25" x14ac:dyDescent="0.15">
      <c r="Q170" t="s">
        <v>559</v>
      </c>
      <c r="R170" t="s">
        <v>560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17:25" x14ac:dyDescent="0.15">
      <c r="Q171" t="s">
        <v>561</v>
      </c>
      <c r="R171" t="s">
        <v>562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17:25" x14ac:dyDescent="0.15">
      <c r="Q172" t="s">
        <v>563</v>
      </c>
      <c r="R172" t="s">
        <v>564</v>
      </c>
      <c r="T172">
        <v>14</v>
      </c>
      <c r="U172">
        <v>15</v>
      </c>
      <c r="V172">
        <v>16</v>
      </c>
      <c r="W172">
        <v>16</v>
      </c>
      <c r="X172">
        <v>16</v>
      </c>
      <c r="Y172">
        <v>16</v>
      </c>
    </row>
    <row r="173" spans="17:25" x14ac:dyDescent="0.15">
      <c r="Q173" t="s">
        <v>565</v>
      </c>
      <c r="R173" t="s">
        <v>566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17:25" x14ac:dyDescent="0.15">
      <c r="Q174" t="s">
        <v>567</v>
      </c>
      <c r="R174" t="s">
        <v>568</v>
      </c>
      <c r="T174">
        <v>15</v>
      </c>
      <c r="U174">
        <v>15</v>
      </c>
      <c r="V174">
        <v>15</v>
      </c>
      <c r="W174">
        <v>15</v>
      </c>
      <c r="X174">
        <v>15</v>
      </c>
      <c r="Y174">
        <v>15</v>
      </c>
    </row>
    <row r="175" spans="17:25" x14ac:dyDescent="0.15">
      <c r="Q175" t="s">
        <v>569</v>
      </c>
      <c r="R175" t="s">
        <v>570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</row>
    <row r="176" spans="17:25" x14ac:dyDescent="0.15">
      <c r="Q176" t="s">
        <v>571</v>
      </c>
      <c r="R176" t="s">
        <v>572</v>
      </c>
      <c r="T176">
        <v>13</v>
      </c>
      <c r="U176">
        <v>14</v>
      </c>
      <c r="V176">
        <v>14</v>
      </c>
      <c r="W176">
        <v>15</v>
      </c>
      <c r="X176">
        <v>14.5</v>
      </c>
      <c r="Y176">
        <v>15</v>
      </c>
    </row>
    <row r="177" spans="17:25" x14ac:dyDescent="0.15">
      <c r="Q177" t="s">
        <v>573</v>
      </c>
      <c r="R177" t="s">
        <v>574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17:25" x14ac:dyDescent="0.15">
      <c r="Q178" t="s">
        <v>575</v>
      </c>
      <c r="R178" t="s">
        <v>576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</row>
    <row r="179" spans="17:25" x14ac:dyDescent="0.15">
      <c r="Q179" t="s">
        <v>577</v>
      </c>
      <c r="R179" t="s">
        <v>578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17:25" x14ac:dyDescent="0.15">
      <c r="Q180" t="s">
        <v>579</v>
      </c>
      <c r="R180" t="s">
        <v>580</v>
      </c>
      <c r="T180">
        <v>29</v>
      </c>
      <c r="U180">
        <v>31</v>
      </c>
      <c r="V180">
        <v>32</v>
      </c>
      <c r="W180">
        <v>30.5</v>
      </c>
      <c r="X180">
        <v>33</v>
      </c>
      <c r="Y180">
        <v>32</v>
      </c>
    </row>
    <row r="181" spans="17:25" x14ac:dyDescent="0.15">
      <c r="Q181" t="s">
        <v>581</v>
      </c>
      <c r="R181" t="s">
        <v>582</v>
      </c>
      <c r="T181">
        <v>10</v>
      </c>
      <c r="U181">
        <v>13</v>
      </c>
      <c r="V181">
        <v>12</v>
      </c>
      <c r="W181">
        <v>13</v>
      </c>
      <c r="X181">
        <v>13</v>
      </c>
      <c r="Y181">
        <v>13</v>
      </c>
    </row>
    <row r="182" spans="17:25" x14ac:dyDescent="0.15">
      <c r="Q182" t="s">
        <v>583</v>
      </c>
      <c r="R182" t="s">
        <v>584</v>
      </c>
      <c r="T182">
        <v>6</v>
      </c>
      <c r="U182">
        <v>6</v>
      </c>
      <c r="V182">
        <v>6</v>
      </c>
      <c r="W182">
        <v>6</v>
      </c>
      <c r="X182">
        <v>8</v>
      </c>
      <c r="Y182">
        <v>8</v>
      </c>
    </row>
    <row r="183" spans="17:25" x14ac:dyDescent="0.15">
      <c r="Q183" t="s">
        <v>585</v>
      </c>
      <c r="R183" t="s">
        <v>586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17:25" x14ac:dyDescent="0.15">
      <c r="Q184" t="s">
        <v>587</v>
      </c>
      <c r="R184" t="s">
        <v>588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17:25" x14ac:dyDescent="0.15">
      <c r="Q185" t="s">
        <v>589</v>
      </c>
      <c r="R185" t="s">
        <v>590</v>
      </c>
      <c r="T185">
        <v>47</v>
      </c>
      <c r="U185">
        <v>47</v>
      </c>
      <c r="V185">
        <v>46</v>
      </c>
      <c r="W185">
        <v>45</v>
      </c>
      <c r="X185">
        <v>43</v>
      </c>
      <c r="Y185">
        <v>43</v>
      </c>
    </row>
    <row r="186" spans="17:25" x14ac:dyDescent="0.15">
      <c r="Q186" t="s">
        <v>591</v>
      </c>
      <c r="R186" t="s">
        <v>592</v>
      </c>
      <c r="T186">
        <v>12</v>
      </c>
      <c r="U186">
        <v>12</v>
      </c>
      <c r="V186">
        <v>12</v>
      </c>
      <c r="W186">
        <v>12</v>
      </c>
      <c r="X186">
        <v>12</v>
      </c>
      <c r="Y186">
        <v>12</v>
      </c>
    </row>
    <row r="187" spans="17:25" x14ac:dyDescent="0.15">
      <c r="Q187" t="s">
        <v>593</v>
      </c>
      <c r="R187" t="s">
        <v>594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17:25" x14ac:dyDescent="0.15">
      <c r="Q188" t="s">
        <v>595</v>
      </c>
      <c r="R188" t="s">
        <v>596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17:25" x14ac:dyDescent="0.15">
      <c r="Q189" t="s">
        <v>597</v>
      </c>
      <c r="R189" t="s">
        <v>598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17:25" x14ac:dyDescent="0.15">
      <c r="Q190" t="s">
        <v>599</v>
      </c>
      <c r="R190" t="s">
        <v>600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17:25" x14ac:dyDescent="0.15">
      <c r="Q191" t="s">
        <v>601</v>
      </c>
      <c r="R191" t="s">
        <v>602</v>
      </c>
      <c r="T191">
        <v>12</v>
      </c>
      <c r="U191">
        <v>13</v>
      </c>
      <c r="V191">
        <v>13</v>
      </c>
      <c r="W191">
        <v>13</v>
      </c>
      <c r="X191">
        <v>13</v>
      </c>
      <c r="Y191">
        <v>15</v>
      </c>
    </row>
    <row r="192" spans="17:25" x14ac:dyDescent="0.15">
      <c r="Q192" t="s">
        <v>603</v>
      </c>
      <c r="R192" t="s">
        <v>604</v>
      </c>
      <c r="T192">
        <v>20</v>
      </c>
      <c r="U192">
        <v>20</v>
      </c>
      <c r="V192">
        <v>19</v>
      </c>
      <c r="W192">
        <v>19</v>
      </c>
      <c r="X192">
        <v>19</v>
      </c>
      <c r="Y192">
        <v>17</v>
      </c>
    </row>
    <row r="193" spans="17:25" x14ac:dyDescent="0.15">
      <c r="Q193" t="s">
        <v>605</v>
      </c>
      <c r="R193" t="s">
        <v>606</v>
      </c>
      <c r="T193">
        <v>4</v>
      </c>
      <c r="U193">
        <v>4</v>
      </c>
      <c r="V193">
        <v>5</v>
      </c>
      <c r="W193">
        <v>5</v>
      </c>
      <c r="X193">
        <v>5</v>
      </c>
      <c r="Y193">
        <v>6</v>
      </c>
    </row>
    <row r="194" spans="17:25" x14ac:dyDescent="0.15">
      <c r="Q194" t="s">
        <v>607</v>
      </c>
      <c r="R194" t="s">
        <v>608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17:25" x14ac:dyDescent="0.15">
      <c r="Q195" t="s">
        <v>609</v>
      </c>
      <c r="R195" t="s">
        <v>610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17:25" x14ac:dyDescent="0.15">
      <c r="Q196" t="s">
        <v>611</v>
      </c>
      <c r="R196" t="s">
        <v>612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</row>
    <row r="197" spans="17:25" x14ac:dyDescent="0.15">
      <c r="Q197" t="s">
        <v>613</v>
      </c>
      <c r="R197" t="s">
        <v>614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17:25" x14ac:dyDescent="0.15">
      <c r="Q198" t="s">
        <v>615</v>
      </c>
      <c r="R198" t="s">
        <v>616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8</v>
      </c>
    </row>
    <row r="199" spans="17:25" x14ac:dyDescent="0.15">
      <c r="Q199" t="s">
        <v>617</v>
      </c>
      <c r="R199" t="s">
        <v>618</v>
      </c>
      <c r="T199">
        <v>14</v>
      </c>
      <c r="U199">
        <v>14</v>
      </c>
      <c r="V199">
        <v>14</v>
      </c>
      <c r="W199">
        <v>15</v>
      </c>
      <c r="X199">
        <v>15</v>
      </c>
      <c r="Y199">
        <v>16</v>
      </c>
    </row>
    <row r="200" spans="17:25" x14ac:dyDescent="0.15">
      <c r="Q200" t="s">
        <v>619</v>
      </c>
      <c r="R200" t="s">
        <v>620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17:25" x14ac:dyDescent="0.15">
      <c r="Q201" t="s">
        <v>621</v>
      </c>
      <c r="R201" t="s">
        <v>622</v>
      </c>
      <c r="T201">
        <v>0</v>
      </c>
      <c r="U201">
        <v>0</v>
      </c>
      <c r="V201">
        <v>233</v>
      </c>
      <c r="W201">
        <v>231</v>
      </c>
      <c r="X201">
        <v>230</v>
      </c>
      <c r="Y201">
        <v>227</v>
      </c>
    </row>
    <row r="202" spans="17:25" x14ac:dyDescent="0.15">
      <c r="Q202" t="s">
        <v>623</v>
      </c>
      <c r="R202" t="s">
        <v>624</v>
      </c>
      <c r="T202">
        <v>190</v>
      </c>
      <c r="U202">
        <v>205</v>
      </c>
      <c r="V202">
        <v>215</v>
      </c>
      <c r="W202">
        <v>219</v>
      </c>
      <c r="X202">
        <v>224</v>
      </c>
      <c r="Y202">
        <v>232</v>
      </c>
    </row>
    <row r="203" spans="17:25" x14ac:dyDescent="0.15">
      <c r="Q203" t="s">
        <v>625</v>
      </c>
      <c r="R203" t="s">
        <v>626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17:25" x14ac:dyDescent="0.15">
      <c r="Q204" t="s">
        <v>627</v>
      </c>
      <c r="R204" t="s">
        <v>628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17:25" x14ac:dyDescent="0.15">
      <c r="Q205" t="s">
        <v>629</v>
      </c>
      <c r="R205" t="s">
        <v>630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17:25" x14ac:dyDescent="0.15">
      <c r="Q206" t="s">
        <v>631</v>
      </c>
      <c r="R206" t="s">
        <v>632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17:25" x14ac:dyDescent="0.15">
      <c r="Q207" t="s">
        <v>633</v>
      </c>
      <c r="R207" t="s">
        <v>634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</row>
    <row r="208" spans="17:25" x14ac:dyDescent="0.15">
      <c r="Q208" t="s">
        <v>635</v>
      </c>
      <c r="R208" t="s">
        <v>636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</row>
    <row r="209" spans="17:25" x14ac:dyDescent="0.15">
      <c r="Q209" t="s">
        <v>637</v>
      </c>
      <c r="R209" t="s">
        <v>638</v>
      </c>
      <c r="T209">
        <v>0</v>
      </c>
      <c r="U209">
        <v>105</v>
      </c>
      <c r="V209">
        <v>107</v>
      </c>
      <c r="W209">
        <v>107</v>
      </c>
      <c r="X209">
        <v>106</v>
      </c>
      <c r="Y209">
        <v>107</v>
      </c>
    </row>
    <row r="210" spans="17:25" x14ac:dyDescent="0.15">
      <c r="Q210" t="s">
        <v>639</v>
      </c>
      <c r="R210" t="s">
        <v>640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</row>
    <row r="211" spans="17:25" x14ac:dyDescent="0.15">
      <c r="Q211" t="s">
        <v>641</v>
      </c>
      <c r="R211" t="s">
        <v>642</v>
      </c>
      <c r="T211">
        <v>93</v>
      </c>
      <c r="U211">
        <v>95</v>
      </c>
      <c r="V211">
        <v>96</v>
      </c>
      <c r="W211">
        <v>96</v>
      </c>
      <c r="X211">
        <v>95</v>
      </c>
      <c r="Y211">
        <v>96</v>
      </c>
    </row>
    <row r="212" spans="17:25" x14ac:dyDescent="0.15">
      <c r="Q212" t="s">
        <v>643</v>
      </c>
      <c r="R212" t="s">
        <v>644</v>
      </c>
      <c r="T212">
        <v>17</v>
      </c>
      <c r="U212">
        <v>17</v>
      </c>
      <c r="V212">
        <v>17</v>
      </c>
      <c r="W212">
        <v>17</v>
      </c>
      <c r="X212">
        <v>17</v>
      </c>
      <c r="Y212">
        <v>17</v>
      </c>
    </row>
    <row r="213" spans="17:25" x14ac:dyDescent="0.15">
      <c r="Q213" t="s">
        <v>645</v>
      </c>
      <c r="R213" t="s">
        <v>646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17:25" x14ac:dyDescent="0.15">
      <c r="Q214" t="s">
        <v>647</v>
      </c>
      <c r="R214" t="s">
        <v>648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17:25" x14ac:dyDescent="0.15">
      <c r="Q215" t="s">
        <v>649</v>
      </c>
      <c r="R215" t="s">
        <v>650</v>
      </c>
      <c r="T215">
        <v>8.3000000000000007</v>
      </c>
      <c r="U215">
        <v>10.119999999999999</v>
      </c>
      <c r="V215">
        <v>11.04</v>
      </c>
      <c r="W215">
        <v>10.119999999999999</v>
      </c>
      <c r="X215">
        <v>11.04</v>
      </c>
      <c r="Y215">
        <v>8.2799999999999994</v>
      </c>
    </row>
    <row r="216" spans="17:25" x14ac:dyDescent="0.15">
      <c r="Q216" t="s">
        <v>651</v>
      </c>
      <c r="R216" t="s">
        <v>652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</row>
    <row r="217" spans="17:25" x14ac:dyDescent="0.15">
      <c r="Q217" t="s">
        <v>653</v>
      </c>
      <c r="R217" t="s">
        <v>654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</row>
    <row r="218" spans="17:25" x14ac:dyDescent="0.15">
      <c r="Q218" t="s">
        <v>655</v>
      </c>
      <c r="R218" t="s">
        <v>656</v>
      </c>
      <c r="T218">
        <v>0.72</v>
      </c>
      <c r="U218">
        <v>1</v>
      </c>
      <c r="V218">
        <v>1</v>
      </c>
      <c r="W218">
        <v>1</v>
      </c>
      <c r="X218">
        <v>1</v>
      </c>
      <c r="Y218">
        <v>1</v>
      </c>
    </row>
    <row r="219" spans="17:25" x14ac:dyDescent="0.15">
      <c r="Q219" t="s">
        <v>657</v>
      </c>
      <c r="R219" t="s">
        <v>658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</row>
    <row r="220" spans="17:25" x14ac:dyDescent="0.15">
      <c r="Q220" t="s">
        <v>659</v>
      </c>
      <c r="R220" t="s">
        <v>660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17:25" x14ac:dyDescent="0.15">
      <c r="Q221" t="s">
        <v>661</v>
      </c>
      <c r="R221" t="s">
        <v>662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17:25" x14ac:dyDescent="0.15">
      <c r="Q222" t="s">
        <v>663</v>
      </c>
      <c r="R222" t="s">
        <v>664</v>
      </c>
      <c r="T222">
        <v>26.6</v>
      </c>
      <c r="U222">
        <v>26.6</v>
      </c>
      <c r="V222">
        <v>28.6</v>
      </c>
      <c r="W222">
        <v>28.2</v>
      </c>
      <c r="X222">
        <v>28.2</v>
      </c>
      <c r="Y222">
        <v>28.2</v>
      </c>
    </row>
    <row r="223" spans="17:25" x14ac:dyDescent="0.15">
      <c r="Q223" t="s">
        <v>665</v>
      </c>
      <c r="R223" t="s">
        <v>666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16</v>
      </c>
    </row>
    <row r="224" spans="17:25" x14ac:dyDescent="0.15">
      <c r="Q224" t="s">
        <v>667</v>
      </c>
      <c r="R224" t="s">
        <v>668</v>
      </c>
      <c r="T224">
        <v>0</v>
      </c>
      <c r="U224">
        <v>0</v>
      </c>
      <c r="V224">
        <v>20</v>
      </c>
      <c r="W224">
        <v>20</v>
      </c>
      <c r="X224">
        <v>19</v>
      </c>
      <c r="Y224">
        <v>100</v>
      </c>
    </row>
    <row r="225" spans="17:25" x14ac:dyDescent="0.15">
      <c r="Q225" t="s">
        <v>669</v>
      </c>
      <c r="R225" t="s">
        <v>670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</row>
    <row r="226" spans="17:25" x14ac:dyDescent="0.15">
      <c r="Q226" t="s">
        <v>671</v>
      </c>
      <c r="R226" t="s">
        <v>672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17:25" x14ac:dyDescent="0.15">
      <c r="Q227" t="s">
        <v>673</v>
      </c>
      <c r="R227" t="s">
        <v>674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17:25" x14ac:dyDescent="0.15">
      <c r="Q228" t="s">
        <v>675</v>
      </c>
      <c r="R228" t="s">
        <v>676</v>
      </c>
      <c r="T228">
        <v>0</v>
      </c>
      <c r="U228">
        <v>0</v>
      </c>
      <c r="V228">
        <v>103</v>
      </c>
      <c r="W228">
        <v>131</v>
      </c>
      <c r="X228">
        <v>134</v>
      </c>
      <c r="Y228">
        <v>133</v>
      </c>
    </row>
    <row r="229" spans="17:25" x14ac:dyDescent="0.15">
      <c r="Q229" t="s">
        <v>677</v>
      </c>
      <c r="R229" t="s">
        <v>678</v>
      </c>
      <c r="T229">
        <v>5</v>
      </c>
      <c r="U229">
        <v>5.38</v>
      </c>
      <c r="V229">
        <v>6</v>
      </c>
      <c r="W229">
        <v>6</v>
      </c>
      <c r="X229">
        <v>6</v>
      </c>
      <c r="Y229">
        <v>6</v>
      </c>
    </row>
    <row r="230" spans="17:25" x14ac:dyDescent="0.15">
      <c r="Q230" t="s">
        <v>679</v>
      </c>
      <c r="R230" t="s">
        <v>680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</row>
    <row r="231" spans="17:25" x14ac:dyDescent="0.15">
      <c r="Q231" t="s">
        <v>681</v>
      </c>
      <c r="R231" t="s">
        <v>682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</row>
    <row r="232" spans="17:25" x14ac:dyDescent="0.15">
      <c r="Q232" t="s">
        <v>683</v>
      </c>
      <c r="R232" t="s">
        <v>684</v>
      </c>
      <c r="T232">
        <v>29</v>
      </c>
      <c r="U232">
        <v>28</v>
      </c>
      <c r="V232">
        <v>27</v>
      </c>
      <c r="W232">
        <v>27</v>
      </c>
      <c r="X232">
        <v>27</v>
      </c>
      <c r="Y232">
        <v>28</v>
      </c>
    </row>
    <row r="233" spans="17:25" x14ac:dyDescent="0.15">
      <c r="Q233" t="s">
        <v>685</v>
      </c>
      <c r="R233" t="s">
        <v>686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95.49</v>
      </c>
    </row>
    <row r="234" spans="17:25" x14ac:dyDescent="0.15">
      <c r="Q234" t="s">
        <v>687</v>
      </c>
      <c r="R234" t="s">
        <v>688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</row>
    <row r="235" spans="17:25" x14ac:dyDescent="0.15">
      <c r="Q235" t="s">
        <v>689</v>
      </c>
      <c r="R235" t="s">
        <v>690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</row>
    <row r="236" spans="17:25" x14ac:dyDescent="0.15">
      <c r="Q236" t="s">
        <v>691</v>
      </c>
      <c r="R236" t="s">
        <v>692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</row>
    <row r="237" spans="17:25" x14ac:dyDescent="0.15">
      <c r="Q237" t="s">
        <v>693</v>
      </c>
      <c r="R237" t="s">
        <v>694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</row>
    <row r="238" spans="17:25" x14ac:dyDescent="0.15">
      <c r="Q238" t="s">
        <v>695</v>
      </c>
      <c r="R238" t="s">
        <v>696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</row>
    <row r="239" spans="17:25" x14ac:dyDescent="0.15">
      <c r="Q239" t="s">
        <v>697</v>
      </c>
      <c r="R239" t="s">
        <v>698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</row>
    <row r="240" spans="17:25" x14ac:dyDescent="0.15">
      <c r="Q240" t="s">
        <v>699</v>
      </c>
      <c r="R240" t="s">
        <v>700</v>
      </c>
      <c r="T240">
        <v>31</v>
      </c>
      <c r="U240">
        <v>34</v>
      </c>
      <c r="V240">
        <v>35</v>
      </c>
      <c r="W240">
        <v>35</v>
      </c>
      <c r="X240">
        <v>35</v>
      </c>
      <c r="Y240">
        <v>36</v>
      </c>
    </row>
    <row r="241" spans="17:25" x14ac:dyDescent="0.15">
      <c r="Q241" t="s">
        <v>701</v>
      </c>
      <c r="R241" t="s">
        <v>702</v>
      </c>
      <c r="T241">
        <v>0</v>
      </c>
      <c r="U241">
        <v>0</v>
      </c>
      <c r="V241">
        <v>40</v>
      </c>
      <c r="W241">
        <v>40</v>
      </c>
      <c r="X241">
        <v>40</v>
      </c>
      <c r="Y241">
        <v>40</v>
      </c>
    </row>
    <row r="242" spans="17:25" x14ac:dyDescent="0.15">
      <c r="Q242" t="s">
        <v>703</v>
      </c>
      <c r="R242" t="s">
        <v>704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14</v>
      </c>
    </row>
    <row r="243" spans="17:25" x14ac:dyDescent="0.15">
      <c r="Q243" t="s">
        <v>705</v>
      </c>
      <c r="R243" t="s">
        <v>706</v>
      </c>
      <c r="T243">
        <v>17</v>
      </c>
      <c r="U243">
        <v>17</v>
      </c>
      <c r="V243">
        <v>17</v>
      </c>
      <c r="W243">
        <v>17</v>
      </c>
      <c r="X243">
        <v>17</v>
      </c>
      <c r="Y243">
        <v>17</v>
      </c>
    </row>
    <row r="244" spans="17:25" x14ac:dyDescent="0.15">
      <c r="Q244" t="s">
        <v>707</v>
      </c>
      <c r="R244" t="s">
        <v>708</v>
      </c>
      <c r="T244">
        <v>12</v>
      </c>
      <c r="U244">
        <v>14.71</v>
      </c>
      <c r="V244">
        <v>14.71</v>
      </c>
      <c r="W244">
        <v>14.71</v>
      </c>
      <c r="X244">
        <v>14.71</v>
      </c>
      <c r="Y244">
        <v>14.71</v>
      </c>
    </row>
    <row r="245" spans="17:25" x14ac:dyDescent="0.15">
      <c r="Q245" t="s">
        <v>709</v>
      </c>
      <c r="R245" t="s">
        <v>710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</row>
    <row r="246" spans="17:25" x14ac:dyDescent="0.15">
      <c r="Q246" t="s">
        <v>711</v>
      </c>
      <c r="R246" t="s">
        <v>712</v>
      </c>
      <c r="T246">
        <v>0</v>
      </c>
      <c r="U246">
        <v>0</v>
      </c>
      <c r="V246">
        <v>35</v>
      </c>
      <c r="W246">
        <v>35</v>
      </c>
      <c r="X246">
        <v>35</v>
      </c>
      <c r="Y246">
        <v>48</v>
      </c>
    </row>
    <row r="247" spans="17:25" x14ac:dyDescent="0.15">
      <c r="Q247" t="s">
        <v>713</v>
      </c>
      <c r="R247" t="s">
        <v>714</v>
      </c>
      <c r="T247">
        <v>23</v>
      </c>
      <c r="U247">
        <v>23</v>
      </c>
      <c r="V247">
        <v>30</v>
      </c>
      <c r="W247">
        <v>28</v>
      </c>
      <c r="X247">
        <v>29</v>
      </c>
      <c r="Y247">
        <v>30</v>
      </c>
    </row>
    <row r="248" spans="17:25" x14ac:dyDescent="0.15">
      <c r="Q248" t="s">
        <v>715</v>
      </c>
      <c r="R248" t="s">
        <v>716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</row>
    <row r="249" spans="17:25" x14ac:dyDescent="0.15">
      <c r="Q249" t="s">
        <v>717</v>
      </c>
      <c r="R249" t="s">
        <v>718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</row>
    <row r="250" spans="17:25" x14ac:dyDescent="0.15">
      <c r="Q250" t="s">
        <v>719</v>
      </c>
      <c r="R250" t="s">
        <v>720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</row>
    <row r="251" spans="17:25" x14ac:dyDescent="0.15">
      <c r="Q251" t="s">
        <v>721</v>
      </c>
      <c r="R251" t="s">
        <v>722</v>
      </c>
      <c r="T251">
        <v>16</v>
      </c>
      <c r="U251">
        <v>16</v>
      </c>
      <c r="V251">
        <v>17</v>
      </c>
      <c r="W251">
        <v>17</v>
      </c>
      <c r="X251">
        <v>17</v>
      </c>
      <c r="Y251">
        <v>16</v>
      </c>
    </row>
    <row r="252" spans="17:25" x14ac:dyDescent="0.15">
      <c r="Q252" t="s">
        <v>723</v>
      </c>
      <c r="R252" t="s">
        <v>724</v>
      </c>
      <c r="T252">
        <v>127</v>
      </c>
      <c r="U252">
        <v>128</v>
      </c>
      <c r="V252">
        <v>128</v>
      </c>
      <c r="W252">
        <v>129</v>
      </c>
      <c r="X252">
        <v>130</v>
      </c>
      <c r="Y252">
        <v>131</v>
      </c>
    </row>
    <row r="253" spans="17:25" x14ac:dyDescent="0.15">
      <c r="Q253" t="s">
        <v>725</v>
      </c>
      <c r="R253" t="s">
        <v>726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</row>
    <row r="254" spans="17:25" x14ac:dyDescent="0.15">
      <c r="Q254" t="s">
        <v>727</v>
      </c>
      <c r="R254" t="s">
        <v>728</v>
      </c>
      <c r="T254">
        <v>27</v>
      </c>
      <c r="U254">
        <v>27</v>
      </c>
      <c r="V254">
        <v>27</v>
      </c>
      <c r="W254">
        <v>26</v>
      </c>
      <c r="X254">
        <v>27</v>
      </c>
      <c r="Y254">
        <v>27</v>
      </c>
    </row>
    <row r="255" spans="17:25" x14ac:dyDescent="0.15">
      <c r="Q255" t="s">
        <v>729</v>
      </c>
      <c r="R255" t="s">
        <v>730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</row>
    <row r="256" spans="17:25" x14ac:dyDescent="0.15">
      <c r="Q256" t="s">
        <v>731</v>
      </c>
      <c r="R256" t="s">
        <v>732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</row>
    <row r="257" spans="17:25" x14ac:dyDescent="0.15">
      <c r="Q257" t="s">
        <v>733</v>
      </c>
      <c r="R257" t="s">
        <v>734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</row>
    <row r="258" spans="17:25" x14ac:dyDescent="0.15">
      <c r="Q258" t="s">
        <v>735</v>
      </c>
      <c r="R258" t="s">
        <v>736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</row>
    <row r="259" spans="17:25" x14ac:dyDescent="0.15">
      <c r="Q259" t="s">
        <v>737</v>
      </c>
      <c r="R259" t="s">
        <v>738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</row>
    <row r="260" spans="17:25" x14ac:dyDescent="0.15">
      <c r="Q260" t="s">
        <v>739</v>
      </c>
      <c r="R260" t="s">
        <v>740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</row>
    <row r="261" spans="17:25" x14ac:dyDescent="0.15">
      <c r="Q261" t="s">
        <v>741</v>
      </c>
      <c r="R261" t="s">
        <v>742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</row>
    <row r="262" spans="17:25" x14ac:dyDescent="0.15">
      <c r="Q262" t="s">
        <v>743</v>
      </c>
      <c r="R262" t="s">
        <v>744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</row>
    <row r="263" spans="17:25" x14ac:dyDescent="0.15">
      <c r="Q263" t="s">
        <v>745</v>
      </c>
      <c r="R263" t="s">
        <v>746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</row>
    <row r="264" spans="17:25" x14ac:dyDescent="0.15">
      <c r="Q264" t="s">
        <v>747</v>
      </c>
      <c r="R264" t="s">
        <v>748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</row>
    <row r="265" spans="17:25" x14ac:dyDescent="0.15">
      <c r="Q265" t="s">
        <v>749</v>
      </c>
      <c r="R265" t="s">
        <v>750</v>
      </c>
      <c r="T265">
        <v>0</v>
      </c>
      <c r="U265">
        <v>16</v>
      </c>
      <c r="V265">
        <v>16</v>
      </c>
      <c r="W265">
        <v>16</v>
      </c>
      <c r="X265">
        <v>16</v>
      </c>
      <c r="Y265">
        <v>16</v>
      </c>
    </row>
    <row r="266" spans="17:25" x14ac:dyDescent="0.15">
      <c r="Q266" t="s">
        <v>751</v>
      </c>
      <c r="R266" t="s">
        <v>752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</row>
    <row r="267" spans="17:25" x14ac:dyDescent="0.15">
      <c r="Q267" t="s">
        <v>753</v>
      </c>
      <c r="R267" t="s">
        <v>754</v>
      </c>
      <c r="T267">
        <v>13</v>
      </c>
      <c r="U267">
        <v>13</v>
      </c>
      <c r="V267">
        <v>13</v>
      </c>
      <c r="W267">
        <v>13</v>
      </c>
      <c r="X267">
        <v>13</v>
      </c>
      <c r="Y267">
        <v>13</v>
      </c>
    </row>
    <row r="268" spans="17:25" x14ac:dyDescent="0.15">
      <c r="Q268" t="s">
        <v>755</v>
      </c>
      <c r="R268" t="s">
        <v>756</v>
      </c>
      <c r="T268">
        <v>47</v>
      </c>
      <c r="U268">
        <v>58</v>
      </c>
      <c r="V268">
        <v>56</v>
      </c>
      <c r="W268">
        <v>59</v>
      </c>
      <c r="X268">
        <v>59</v>
      </c>
      <c r="Y268">
        <v>58</v>
      </c>
    </row>
    <row r="269" spans="17:25" x14ac:dyDescent="0.15">
      <c r="Q269" t="s">
        <v>757</v>
      </c>
      <c r="R269" t="s">
        <v>758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</row>
    <row r="270" spans="17:25" x14ac:dyDescent="0.15">
      <c r="Q270" t="s">
        <v>759</v>
      </c>
      <c r="R270" t="s">
        <v>760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</row>
    <row r="271" spans="17:25" x14ac:dyDescent="0.15">
      <c r="Q271" t="s">
        <v>761</v>
      </c>
      <c r="R271" t="s">
        <v>762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</row>
    <row r="272" spans="17:25" x14ac:dyDescent="0.15">
      <c r="Q272" t="s">
        <v>763</v>
      </c>
      <c r="R272" t="s">
        <v>764</v>
      </c>
      <c r="T272">
        <v>4.41</v>
      </c>
      <c r="U272">
        <v>4.45</v>
      </c>
      <c r="V272">
        <v>4.45</v>
      </c>
      <c r="W272">
        <v>4.45</v>
      </c>
      <c r="X272">
        <v>4.45</v>
      </c>
      <c r="Y272">
        <v>4.45</v>
      </c>
    </row>
    <row r="273" spans="17:25" x14ac:dyDescent="0.15">
      <c r="Q273" t="s">
        <v>765</v>
      </c>
      <c r="R273" t="s">
        <v>766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</row>
    <row r="274" spans="17:25" x14ac:dyDescent="0.15">
      <c r="Q274" t="s">
        <v>767</v>
      </c>
      <c r="R274" t="s">
        <v>768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</row>
    <row r="275" spans="17:25" x14ac:dyDescent="0.15">
      <c r="Q275" t="s">
        <v>769</v>
      </c>
      <c r="R275" t="s">
        <v>770</v>
      </c>
      <c r="T275">
        <v>17</v>
      </c>
      <c r="U275">
        <v>18</v>
      </c>
      <c r="V275">
        <v>18</v>
      </c>
      <c r="W275">
        <v>18</v>
      </c>
      <c r="X275">
        <v>18</v>
      </c>
      <c r="Y275">
        <v>18</v>
      </c>
    </row>
    <row r="276" spans="17:25" x14ac:dyDescent="0.15">
      <c r="Q276" t="s">
        <v>771</v>
      </c>
      <c r="R276" t="s">
        <v>772</v>
      </c>
      <c r="T276">
        <v>33</v>
      </c>
      <c r="U276">
        <v>33</v>
      </c>
      <c r="V276">
        <v>33</v>
      </c>
      <c r="W276">
        <v>32</v>
      </c>
      <c r="X276">
        <v>32</v>
      </c>
      <c r="Y276">
        <v>32</v>
      </c>
    </row>
    <row r="277" spans="17:25" x14ac:dyDescent="0.15">
      <c r="Q277" t="s">
        <v>773</v>
      </c>
      <c r="R277" t="s">
        <v>774</v>
      </c>
      <c r="T277">
        <v>0</v>
      </c>
      <c r="U277">
        <v>0</v>
      </c>
      <c r="V277">
        <v>0</v>
      </c>
      <c r="W277">
        <v>96</v>
      </c>
      <c r="X277">
        <v>100</v>
      </c>
      <c r="Y277">
        <v>97</v>
      </c>
    </row>
    <row r="278" spans="17:25" x14ac:dyDescent="0.15">
      <c r="Q278" t="s">
        <v>775</v>
      </c>
      <c r="R278" t="s">
        <v>776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</row>
    <row r="279" spans="17:25" x14ac:dyDescent="0.15">
      <c r="Q279" t="s">
        <v>777</v>
      </c>
      <c r="R279" t="s">
        <v>778</v>
      </c>
      <c r="T279">
        <v>15</v>
      </c>
      <c r="U279">
        <v>16</v>
      </c>
      <c r="V279">
        <v>17</v>
      </c>
      <c r="W279">
        <v>16</v>
      </c>
      <c r="X279">
        <v>17</v>
      </c>
      <c r="Y279">
        <v>17</v>
      </c>
    </row>
    <row r="280" spans="17:25" x14ac:dyDescent="0.15">
      <c r="Q280" t="s">
        <v>779</v>
      </c>
      <c r="R280" t="s">
        <v>780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</row>
    <row r="281" spans="17:25" x14ac:dyDescent="0.15">
      <c r="Q281" t="s">
        <v>781</v>
      </c>
      <c r="R281" t="s">
        <v>782</v>
      </c>
      <c r="T281">
        <v>0</v>
      </c>
      <c r="U281">
        <v>15</v>
      </c>
      <c r="V281">
        <v>15</v>
      </c>
      <c r="W281">
        <v>15</v>
      </c>
      <c r="X281">
        <v>15</v>
      </c>
      <c r="Y281">
        <v>15</v>
      </c>
    </row>
    <row r="282" spans="17:25" x14ac:dyDescent="0.15">
      <c r="Q282" t="s">
        <v>783</v>
      </c>
      <c r="R282" t="s">
        <v>784</v>
      </c>
      <c r="T282">
        <v>29</v>
      </c>
      <c r="U282">
        <v>29</v>
      </c>
      <c r="V282">
        <v>32</v>
      </c>
      <c r="W282">
        <v>32.450000000000003</v>
      </c>
      <c r="X282">
        <v>34.450000000000003</v>
      </c>
      <c r="Y282">
        <v>34.450000000000003</v>
      </c>
    </row>
    <row r="283" spans="17:25" x14ac:dyDescent="0.15">
      <c r="Q283" t="s">
        <v>785</v>
      </c>
      <c r="R283" t="s">
        <v>786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</row>
    <row r="284" spans="17:25" x14ac:dyDescent="0.15">
      <c r="Q284" t="s">
        <v>787</v>
      </c>
      <c r="R284" t="s">
        <v>788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</row>
    <row r="285" spans="17:25" x14ac:dyDescent="0.15">
      <c r="Q285" t="s">
        <v>789</v>
      </c>
      <c r="R285" t="s">
        <v>790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</row>
    <row r="286" spans="17:25" x14ac:dyDescent="0.15">
      <c r="Q286" t="s">
        <v>791</v>
      </c>
      <c r="R286" t="s">
        <v>792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</row>
    <row r="287" spans="17:25" x14ac:dyDescent="0.15">
      <c r="Q287" t="s">
        <v>793</v>
      </c>
      <c r="R287" t="s">
        <v>794</v>
      </c>
      <c r="T287">
        <v>46</v>
      </c>
      <c r="U287">
        <v>59</v>
      </c>
      <c r="V287">
        <v>63.86</v>
      </c>
      <c r="W287">
        <v>65.86</v>
      </c>
      <c r="X287">
        <v>69.86</v>
      </c>
      <c r="Y287">
        <v>69</v>
      </c>
    </row>
    <row r="288" spans="17:25" x14ac:dyDescent="0.15">
      <c r="Q288" t="s">
        <v>795</v>
      </c>
      <c r="R288" t="s">
        <v>796</v>
      </c>
      <c r="T288">
        <v>15</v>
      </c>
      <c r="U288">
        <v>15</v>
      </c>
      <c r="V288">
        <v>15</v>
      </c>
      <c r="W288">
        <v>15</v>
      </c>
      <c r="X288">
        <v>15</v>
      </c>
      <c r="Y288">
        <v>15</v>
      </c>
    </row>
    <row r="289" spans="17:25" x14ac:dyDescent="0.15">
      <c r="Q289" t="s">
        <v>797</v>
      </c>
      <c r="R289" t="s">
        <v>798</v>
      </c>
      <c r="T289">
        <v>8</v>
      </c>
      <c r="U289">
        <v>8</v>
      </c>
      <c r="V289">
        <v>8</v>
      </c>
      <c r="W289">
        <v>8</v>
      </c>
      <c r="X289">
        <v>8</v>
      </c>
      <c r="Y289">
        <v>8</v>
      </c>
    </row>
    <row r="290" spans="17:25" x14ac:dyDescent="0.15">
      <c r="Q290" t="s">
        <v>799</v>
      </c>
      <c r="R290" t="s">
        <v>800</v>
      </c>
      <c r="T290">
        <v>14</v>
      </c>
      <c r="U290">
        <v>15</v>
      </c>
      <c r="V290">
        <v>15</v>
      </c>
      <c r="W290">
        <v>15</v>
      </c>
      <c r="X290">
        <v>15</v>
      </c>
      <c r="Y290">
        <v>16</v>
      </c>
    </row>
    <row r="291" spans="17:25" x14ac:dyDescent="0.15">
      <c r="Q291" t="s">
        <v>801</v>
      </c>
      <c r="R291" t="s">
        <v>802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</row>
    <row r="292" spans="17:25" x14ac:dyDescent="0.15">
      <c r="Q292" t="s">
        <v>803</v>
      </c>
      <c r="R292" t="s">
        <v>804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</row>
    <row r="293" spans="17:25" x14ac:dyDescent="0.15">
      <c r="Q293" t="s">
        <v>805</v>
      </c>
      <c r="R293" t="s">
        <v>806</v>
      </c>
      <c r="T293">
        <v>236.5</v>
      </c>
      <c r="U293">
        <v>250.1</v>
      </c>
      <c r="V293">
        <v>252.5</v>
      </c>
      <c r="W293">
        <v>260.5</v>
      </c>
      <c r="X293">
        <v>263.5</v>
      </c>
      <c r="Y293">
        <v>269.31</v>
      </c>
    </row>
    <row r="294" spans="17:25" x14ac:dyDescent="0.15">
      <c r="Q294" t="s">
        <v>807</v>
      </c>
      <c r="R294" t="s">
        <v>808</v>
      </c>
      <c r="T294">
        <v>85</v>
      </c>
      <c r="U294">
        <v>89</v>
      </c>
      <c r="V294">
        <v>90</v>
      </c>
      <c r="W294">
        <v>90</v>
      </c>
      <c r="X294">
        <v>90</v>
      </c>
      <c r="Y294">
        <v>89</v>
      </c>
    </row>
    <row r="295" spans="17:25" x14ac:dyDescent="0.15">
      <c r="Q295" t="s">
        <v>809</v>
      </c>
      <c r="R295" t="s">
        <v>810</v>
      </c>
      <c r="T295">
        <v>45</v>
      </c>
      <c r="U295">
        <v>47</v>
      </c>
      <c r="V295">
        <v>49</v>
      </c>
      <c r="W295">
        <v>49</v>
      </c>
      <c r="X295">
        <v>49</v>
      </c>
      <c r="Y295">
        <v>49</v>
      </c>
    </row>
    <row r="296" spans="17:25" x14ac:dyDescent="0.15">
      <c r="Q296" t="s">
        <v>811</v>
      </c>
      <c r="R296" t="s">
        <v>812</v>
      </c>
      <c r="T296">
        <v>61</v>
      </c>
      <c r="U296">
        <v>60</v>
      </c>
      <c r="V296">
        <v>60</v>
      </c>
      <c r="W296">
        <v>61</v>
      </c>
      <c r="X296">
        <v>61</v>
      </c>
      <c r="Y296">
        <v>61</v>
      </c>
    </row>
    <row r="297" spans="17:25" x14ac:dyDescent="0.15">
      <c r="Q297" t="s">
        <v>813</v>
      </c>
      <c r="R297" t="s">
        <v>814</v>
      </c>
      <c r="T297">
        <v>33</v>
      </c>
      <c r="U297">
        <v>28</v>
      </c>
      <c r="V297">
        <v>27</v>
      </c>
      <c r="W297">
        <v>29</v>
      </c>
      <c r="X297">
        <v>29</v>
      </c>
      <c r="Y297">
        <v>30</v>
      </c>
    </row>
    <row r="298" spans="17:25" x14ac:dyDescent="0.15">
      <c r="Q298" t="s">
        <v>815</v>
      </c>
      <c r="R298" t="s">
        <v>816</v>
      </c>
      <c r="T298">
        <v>33</v>
      </c>
      <c r="U298">
        <v>38</v>
      </c>
      <c r="V298">
        <v>38</v>
      </c>
      <c r="W298">
        <v>38</v>
      </c>
      <c r="X298">
        <v>38</v>
      </c>
      <c r="Y298">
        <v>51</v>
      </c>
    </row>
    <row r="299" spans="17:25" x14ac:dyDescent="0.15">
      <c r="Q299" t="s">
        <v>817</v>
      </c>
      <c r="R299" t="s">
        <v>818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</row>
    <row r="300" spans="17:25" x14ac:dyDescent="0.15">
      <c r="Q300" t="s">
        <v>819</v>
      </c>
      <c r="R300" t="s">
        <v>820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</row>
    <row r="301" spans="17:25" x14ac:dyDescent="0.15">
      <c r="Q301" t="s">
        <v>821</v>
      </c>
      <c r="R301" t="s">
        <v>822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</row>
    <row r="302" spans="17:25" x14ac:dyDescent="0.15">
      <c r="Q302" t="s">
        <v>823</v>
      </c>
      <c r="R302" t="s">
        <v>824</v>
      </c>
      <c r="T302">
        <v>0</v>
      </c>
      <c r="U302">
        <v>2.58</v>
      </c>
      <c r="V302">
        <v>2.58</v>
      </c>
      <c r="W302">
        <v>2.58</v>
      </c>
      <c r="X302">
        <v>2.58</v>
      </c>
      <c r="Y302">
        <v>2.58</v>
      </c>
    </row>
    <row r="303" spans="17:25" x14ac:dyDescent="0.15">
      <c r="Q303" t="s">
        <v>825</v>
      </c>
      <c r="R303" t="s">
        <v>826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</row>
    <row r="304" spans="17:25" x14ac:dyDescent="0.15">
      <c r="Q304" t="s">
        <v>827</v>
      </c>
      <c r="R304" t="s">
        <v>828</v>
      </c>
      <c r="T304">
        <v>0</v>
      </c>
      <c r="U304">
        <v>6</v>
      </c>
      <c r="V304">
        <v>6</v>
      </c>
      <c r="W304">
        <v>6</v>
      </c>
      <c r="X304">
        <v>6</v>
      </c>
      <c r="Y304">
        <v>6</v>
      </c>
    </row>
    <row r="305" spans="17:25" x14ac:dyDescent="0.15">
      <c r="Q305" t="s">
        <v>829</v>
      </c>
      <c r="R305" t="s">
        <v>830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</row>
    <row r="306" spans="17:25" x14ac:dyDescent="0.15">
      <c r="Q306" t="s">
        <v>831</v>
      </c>
      <c r="R306" t="s">
        <v>832</v>
      </c>
      <c r="T306">
        <v>17</v>
      </c>
      <c r="U306">
        <v>16.5</v>
      </c>
      <c r="V306">
        <v>16.5</v>
      </c>
      <c r="W306">
        <v>17.5</v>
      </c>
      <c r="X306">
        <v>17.5</v>
      </c>
      <c r="Y306">
        <v>17.5</v>
      </c>
    </row>
    <row r="307" spans="17:25" x14ac:dyDescent="0.15">
      <c r="Q307" t="s">
        <v>833</v>
      </c>
      <c r="R307" t="s">
        <v>834</v>
      </c>
      <c r="T307">
        <v>11.5</v>
      </c>
      <c r="U307">
        <v>11</v>
      </c>
      <c r="V307">
        <v>12</v>
      </c>
      <c r="W307">
        <v>13</v>
      </c>
      <c r="X307">
        <v>13</v>
      </c>
      <c r="Y307">
        <v>13</v>
      </c>
    </row>
    <row r="308" spans="17:25" x14ac:dyDescent="0.15">
      <c r="Q308" t="s">
        <v>835</v>
      </c>
      <c r="R308" t="s">
        <v>836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</row>
    <row r="309" spans="17:25" x14ac:dyDescent="0.15">
      <c r="Q309" t="s">
        <v>837</v>
      </c>
      <c r="R309" t="s">
        <v>838</v>
      </c>
      <c r="T309">
        <v>4</v>
      </c>
      <c r="U309">
        <v>4</v>
      </c>
      <c r="V309">
        <v>4</v>
      </c>
      <c r="W309">
        <v>4</v>
      </c>
      <c r="X309">
        <v>4</v>
      </c>
      <c r="Y309">
        <v>4</v>
      </c>
    </row>
    <row r="310" spans="17:25" x14ac:dyDescent="0.15">
      <c r="Q310" t="s">
        <v>839</v>
      </c>
      <c r="R310" t="s">
        <v>840</v>
      </c>
      <c r="T310">
        <v>16</v>
      </c>
      <c r="U310">
        <v>15</v>
      </c>
      <c r="V310">
        <v>15</v>
      </c>
      <c r="W310">
        <v>15</v>
      </c>
      <c r="X310">
        <v>15</v>
      </c>
      <c r="Y310">
        <v>15</v>
      </c>
    </row>
    <row r="311" spans="17:25" x14ac:dyDescent="0.15">
      <c r="Q311" t="s">
        <v>841</v>
      </c>
      <c r="R311" t="s">
        <v>842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</row>
    <row r="312" spans="17:25" x14ac:dyDescent="0.15">
      <c r="Q312" t="s">
        <v>843</v>
      </c>
      <c r="R312" t="s">
        <v>844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</row>
    <row r="313" spans="17:25" x14ac:dyDescent="0.15">
      <c r="Q313" t="s">
        <v>845</v>
      </c>
      <c r="R313" t="s">
        <v>846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</row>
    <row r="314" spans="17:25" x14ac:dyDescent="0.15">
      <c r="Q314" t="s">
        <v>847</v>
      </c>
      <c r="R314" t="s">
        <v>848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</row>
    <row r="315" spans="17:25" x14ac:dyDescent="0.15">
      <c r="Q315" t="s">
        <v>849</v>
      </c>
      <c r="R315" t="s">
        <v>850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</row>
    <row r="316" spans="17:25" x14ac:dyDescent="0.15">
      <c r="Q316" t="s">
        <v>851</v>
      </c>
      <c r="R316" t="s">
        <v>852</v>
      </c>
      <c r="T316">
        <v>14</v>
      </c>
      <c r="U316">
        <v>17</v>
      </c>
      <c r="V316">
        <v>17</v>
      </c>
      <c r="W316">
        <v>17</v>
      </c>
      <c r="X316">
        <v>17</v>
      </c>
      <c r="Y316">
        <v>17</v>
      </c>
    </row>
    <row r="317" spans="17:25" x14ac:dyDescent="0.15">
      <c r="Q317" t="s">
        <v>853</v>
      </c>
      <c r="R317" t="s">
        <v>854</v>
      </c>
      <c r="T317">
        <v>16</v>
      </c>
      <c r="U317">
        <v>16</v>
      </c>
      <c r="V317">
        <v>16</v>
      </c>
      <c r="W317">
        <v>16</v>
      </c>
      <c r="X317">
        <v>16</v>
      </c>
      <c r="Y317">
        <v>16</v>
      </c>
    </row>
    <row r="318" spans="17:25" x14ac:dyDescent="0.15">
      <c r="Q318" t="s">
        <v>855</v>
      </c>
      <c r="R318" t="s">
        <v>856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</row>
    <row r="319" spans="17:25" x14ac:dyDescent="0.15">
      <c r="Q319" t="s">
        <v>857</v>
      </c>
      <c r="R319" t="s">
        <v>858</v>
      </c>
      <c r="T319">
        <v>0</v>
      </c>
      <c r="U319">
        <v>59</v>
      </c>
      <c r="V319">
        <v>80</v>
      </c>
      <c r="W319">
        <v>80</v>
      </c>
      <c r="X319">
        <v>80</v>
      </c>
      <c r="Y319">
        <v>79</v>
      </c>
    </row>
    <row r="320" spans="17:25" x14ac:dyDescent="0.15">
      <c r="Q320" t="s">
        <v>859</v>
      </c>
      <c r="R320" t="s">
        <v>860</v>
      </c>
      <c r="T320">
        <v>13</v>
      </c>
      <c r="U320">
        <v>18</v>
      </c>
      <c r="V320">
        <v>18</v>
      </c>
      <c r="W320">
        <v>17</v>
      </c>
      <c r="X320">
        <v>17</v>
      </c>
      <c r="Y320">
        <v>18</v>
      </c>
    </row>
    <row r="321" spans="17:25" x14ac:dyDescent="0.15">
      <c r="Q321" t="s">
        <v>861</v>
      </c>
      <c r="R321" t="s">
        <v>862</v>
      </c>
      <c r="T321">
        <v>40</v>
      </c>
      <c r="U321">
        <v>40</v>
      </c>
      <c r="V321">
        <v>39</v>
      </c>
      <c r="W321">
        <v>45</v>
      </c>
      <c r="X321">
        <v>45</v>
      </c>
      <c r="Y321">
        <v>45</v>
      </c>
    </row>
    <row r="322" spans="17:25" x14ac:dyDescent="0.15">
      <c r="Q322" t="s">
        <v>863</v>
      </c>
      <c r="R322" t="s">
        <v>864</v>
      </c>
      <c r="T322">
        <v>78</v>
      </c>
      <c r="U322">
        <v>80</v>
      </c>
      <c r="V322">
        <v>75</v>
      </c>
      <c r="W322">
        <v>79</v>
      </c>
      <c r="X322">
        <v>79</v>
      </c>
      <c r="Y322">
        <v>79</v>
      </c>
    </row>
    <row r="323" spans="17:25" x14ac:dyDescent="0.15">
      <c r="Q323" t="s">
        <v>865</v>
      </c>
      <c r="R323" t="s">
        <v>866</v>
      </c>
      <c r="T323">
        <v>34</v>
      </c>
      <c r="U323">
        <v>34</v>
      </c>
      <c r="V323">
        <v>34</v>
      </c>
      <c r="W323">
        <v>34</v>
      </c>
      <c r="X323">
        <v>34</v>
      </c>
      <c r="Y323">
        <v>34</v>
      </c>
    </row>
    <row r="324" spans="17:25" x14ac:dyDescent="0.15">
      <c r="Q324" t="s">
        <v>867</v>
      </c>
      <c r="R324" t="s">
        <v>868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</row>
    <row r="325" spans="17:25" x14ac:dyDescent="0.15">
      <c r="Q325" t="s">
        <v>869</v>
      </c>
      <c r="R325" t="s">
        <v>870</v>
      </c>
      <c r="T325">
        <v>29</v>
      </c>
      <c r="U325">
        <v>29</v>
      </c>
      <c r="V325">
        <v>30</v>
      </c>
      <c r="W325">
        <v>30</v>
      </c>
      <c r="X325">
        <v>30</v>
      </c>
      <c r="Y325">
        <v>30</v>
      </c>
    </row>
    <row r="326" spans="17:25" x14ac:dyDescent="0.15">
      <c r="Q326" t="s">
        <v>871</v>
      </c>
      <c r="R326" t="s">
        <v>872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</row>
    <row r="327" spans="17:25" x14ac:dyDescent="0.15">
      <c r="Q327" t="s">
        <v>873</v>
      </c>
      <c r="R327" t="s">
        <v>874</v>
      </c>
      <c r="T327">
        <v>47</v>
      </c>
      <c r="U327">
        <v>48</v>
      </c>
      <c r="V327">
        <v>49.05</v>
      </c>
      <c r="W327">
        <v>48.05</v>
      </c>
      <c r="X327">
        <v>47.05</v>
      </c>
      <c r="Y327">
        <v>47.05</v>
      </c>
    </row>
    <row r="328" spans="17:25" x14ac:dyDescent="0.15">
      <c r="Q328" t="s">
        <v>875</v>
      </c>
      <c r="R328" t="s">
        <v>876</v>
      </c>
      <c r="T328">
        <v>83</v>
      </c>
      <c r="U328">
        <v>84</v>
      </c>
      <c r="V328">
        <v>86</v>
      </c>
      <c r="W328">
        <v>85</v>
      </c>
      <c r="X328">
        <v>85</v>
      </c>
      <c r="Y328">
        <v>85</v>
      </c>
    </row>
    <row r="329" spans="17:25" x14ac:dyDescent="0.15">
      <c r="Q329" t="s">
        <v>877</v>
      </c>
      <c r="R329" t="s">
        <v>878</v>
      </c>
      <c r="T329">
        <v>39.07</v>
      </c>
      <c r="U329">
        <v>45</v>
      </c>
      <c r="V329">
        <v>45</v>
      </c>
      <c r="W329">
        <v>45</v>
      </c>
      <c r="X329">
        <v>43</v>
      </c>
      <c r="Y329">
        <v>48</v>
      </c>
    </row>
    <row r="330" spans="17:25" x14ac:dyDescent="0.15">
      <c r="Q330" t="s">
        <v>879</v>
      </c>
      <c r="R330" t="s">
        <v>880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</row>
    <row r="331" spans="17:25" x14ac:dyDescent="0.15">
      <c r="Q331" t="s">
        <v>881</v>
      </c>
      <c r="R331" t="s">
        <v>882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3F3F0-73C3-48E5-AFBD-9641EFBD81CA}">
  <sheetPr>
    <tabColor theme="7" tint="0.79998168889431442"/>
  </sheetPr>
  <dimension ref="B1:V75"/>
  <sheetViews>
    <sheetView zoomScale="145" zoomScaleNormal="145" workbookViewId="0">
      <selection activeCell="B3" sqref="B3"/>
    </sheetView>
  </sheetViews>
  <sheetFormatPr defaultColWidth="9" defaultRowHeight="12.75" x14ac:dyDescent="0.2"/>
  <cols>
    <col min="1" max="1" width="9" style="50"/>
    <col min="2" max="2" width="25.5" style="50" customWidth="1"/>
    <col min="3" max="3" width="18.125" style="50" bestFit="1" customWidth="1"/>
    <col min="4" max="4" width="16.625" style="50" bestFit="1" customWidth="1"/>
    <col min="5" max="5" width="17.5" style="50" bestFit="1" customWidth="1"/>
    <col min="6" max="15" width="9" style="50"/>
    <col min="16" max="16" width="4.75" style="50" customWidth="1"/>
    <col min="17" max="18" width="9" style="50"/>
    <col min="19" max="19" width="3.625" style="50" customWidth="1"/>
    <col min="20" max="20" width="9.375" style="50" bestFit="1" customWidth="1"/>
    <col min="21" max="21" width="2.625" style="50" customWidth="1"/>
    <col min="22" max="22" width="10.75" style="50" bestFit="1" customWidth="1"/>
    <col min="23" max="16384" width="9" style="50"/>
  </cols>
  <sheetData>
    <row r="1" spans="2:22" x14ac:dyDescent="0.2">
      <c r="B1" s="76" t="s">
        <v>225</v>
      </c>
    </row>
    <row r="2" spans="2:22" s="119" customFormat="1" x14ac:dyDescent="0.2">
      <c r="B2" s="116" t="s">
        <v>884</v>
      </c>
      <c r="C2" s="163"/>
      <c r="D2" s="163"/>
      <c r="E2" s="163"/>
    </row>
    <row r="3" spans="2:22" s="119" customFormat="1" x14ac:dyDescent="0.2">
      <c r="B3" s="76" t="s">
        <v>226</v>
      </c>
    </row>
    <row r="5" spans="2:22" ht="51" x14ac:dyDescent="0.2">
      <c r="B5" s="116"/>
      <c r="C5" s="114" t="s">
        <v>164</v>
      </c>
      <c r="D5" s="176" t="s">
        <v>204</v>
      </c>
      <c r="E5" s="114" t="s">
        <v>151</v>
      </c>
      <c r="F5" s="172" t="s">
        <v>156</v>
      </c>
      <c r="G5" s="115"/>
    </row>
    <row r="6" spans="2:22" s="119" customFormat="1" x14ac:dyDescent="0.2">
      <c r="B6" s="190" t="s">
        <v>227</v>
      </c>
      <c r="C6" s="166">
        <f>'K12 &amp; RS TRACKING'!BU94</f>
        <v>1028723.507834403</v>
      </c>
      <c r="D6" s="166">
        <f>'K12 &amp; RS TRACKING'!BU101</f>
        <v>25847.082277839498</v>
      </c>
      <c r="E6" s="166">
        <f>'OD TRACKING'!CG36</f>
        <v>6684.7436286553093</v>
      </c>
      <c r="F6" s="166">
        <f>SUM(C6:E6)</f>
        <v>1061255.3337408977</v>
      </c>
    </row>
    <row r="7" spans="2:22" s="119" customFormat="1" x14ac:dyDescent="0.2">
      <c r="B7" s="191" t="s">
        <v>228</v>
      </c>
      <c r="C7" s="167">
        <f>'K12 &amp; RS TRACKING'!BU95</f>
        <v>1029850.5600000002</v>
      </c>
      <c r="D7" s="167">
        <f>'K12 &amp; RS TRACKING'!BU102</f>
        <v>25551.865544425546</v>
      </c>
      <c r="E7" s="167">
        <f>'OD TRACKING'!CG37</f>
        <v>6795.1379783503498</v>
      </c>
      <c r="F7" s="167">
        <f>SUM(C7:E7)</f>
        <v>1062197.5635227759</v>
      </c>
      <c r="H7" s="192"/>
    </row>
    <row r="8" spans="2:22" x14ac:dyDescent="0.2">
      <c r="B8" s="169" t="s">
        <v>9</v>
      </c>
      <c r="C8" s="206">
        <f t="shared" ref="C8:E8" si="0">IF(C7&gt;0,C7-C6, " ")</f>
        <v>1127.0521655972116</v>
      </c>
      <c r="D8" s="206">
        <f t="shared" si="0"/>
        <v>-295.21673341395217</v>
      </c>
      <c r="E8" s="206">
        <f t="shared" si="0"/>
        <v>110.39434969504055</v>
      </c>
      <c r="F8" s="206">
        <f>IF(F7&gt;0,F7-F6, " ")</f>
        <v>942.2297818781808</v>
      </c>
    </row>
    <row r="9" spans="2:22" x14ac:dyDescent="0.2">
      <c r="B9" s="156" t="s">
        <v>10</v>
      </c>
      <c r="C9" s="207">
        <f t="shared" ref="C9:F9" si="1">(IF(C7&gt;0,C8/C6," "))</f>
        <v>1.0955831737235239E-3</v>
      </c>
      <c r="D9" s="207">
        <f t="shared" si="1"/>
        <v>-1.142166571222865E-2</v>
      </c>
      <c r="E9" s="207">
        <f t="shared" si="1"/>
        <v>1.6514373000307159E-2</v>
      </c>
      <c r="F9" s="207">
        <f t="shared" si="1"/>
        <v>8.8784456663868546E-4</v>
      </c>
      <c r="Q9" s="111"/>
    </row>
    <row r="10" spans="2:22" x14ac:dyDescent="0.2">
      <c r="B10" s="193"/>
    </row>
    <row r="12" spans="2:22" x14ac:dyDescent="0.2">
      <c r="B12" s="76" t="s">
        <v>153</v>
      </c>
      <c r="Q12" s="76" t="s">
        <v>172</v>
      </c>
    </row>
    <row r="13" spans="2:22" x14ac:dyDescent="0.2">
      <c r="C13" s="113" t="s">
        <v>152</v>
      </c>
      <c r="D13" s="113">
        <v>1</v>
      </c>
      <c r="E13" s="113">
        <v>2</v>
      </c>
      <c r="F13" s="113">
        <v>3</v>
      </c>
      <c r="G13" s="113">
        <v>4</v>
      </c>
      <c r="H13" s="113">
        <v>5</v>
      </c>
      <c r="I13" s="113">
        <v>6</v>
      </c>
      <c r="J13" s="113">
        <v>7</v>
      </c>
      <c r="K13" s="113">
        <v>8</v>
      </c>
      <c r="L13" s="113">
        <v>9</v>
      </c>
      <c r="M13" s="113">
        <v>10</v>
      </c>
      <c r="N13" s="113">
        <v>11</v>
      </c>
      <c r="O13" s="113">
        <v>12</v>
      </c>
      <c r="P13" s="112"/>
      <c r="Q13" s="111" t="s">
        <v>163</v>
      </c>
      <c r="R13" s="111" t="s">
        <v>198</v>
      </c>
      <c r="T13" s="111" t="s">
        <v>161</v>
      </c>
      <c r="V13" s="111" t="s">
        <v>162</v>
      </c>
    </row>
    <row r="14" spans="2:22" x14ac:dyDescent="0.2">
      <c r="B14" s="190" t="s">
        <v>227</v>
      </c>
      <c r="C14" s="166">
        <f>'K12 FTEs Grade TRACKING'!BU11</f>
        <v>71990.399842131053</v>
      </c>
      <c r="D14" s="166">
        <f>'K12 FTEs Grade TRACKING'!BU18</f>
        <v>77468.649736877574</v>
      </c>
      <c r="E14" s="166">
        <f>'K12 FTEs Grade TRACKING'!BU25</f>
        <v>81551.733698240219</v>
      </c>
      <c r="F14" s="166">
        <f>'K12 FTEs Grade TRACKING'!BU32</f>
        <v>77984.326536114109</v>
      </c>
      <c r="G14" s="166">
        <f>'K12 FTEs Grade TRACKING'!BU39</f>
        <v>80918.506832747138</v>
      </c>
      <c r="H14" s="166">
        <f>'K12 FTEs Grade TRACKING'!BU46</f>
        <v>81473.415076155099</v>
      </c>
      <c r="I14" s="166">
        <f>'K12 FTEs Grade TRACKING'!BU53</f>
        <v>80307.426024653003</v>
      </c>
      <c r="J14" s="166">
        <f>'K12 FTEs Grade TRACKING'!BU60</f>
        <v>80957.177294442532</v>
      </c>
      <c r="K14" s="166">
        <f>'K12 FTEs Grade TRACKING'!BU67</f>
        <v>81605.453860751251</v>
      </c>
      <c r="L14" s="166">
        <f>'K12 FTEs Grade TRACKING'!BU74</f>
        <v>85781.994826738475</v>
      </c>
      <c r="M14" s="166">
        <f>'K12 FTEs Grade TRACKING'!BU81</f>
        <v>87178.507781050983</v>
      </c>
      <c r="N14" s="166">
        <f>'K12 FTEs Grade TRACKING'!BU88</f>
        <v>73469.045716815919</v>
      </c>
      <c r="O14" s="166">
        <f>'K12 FTEs Grade TRACKING'!BU95</f>
        <v>68583.082007292978</v>
      </c>
      <c r="P14" s="166"/>
      <c r="Q14" s="166">
        <f>SUM(C14:I14)</f>
        <v>551694.4577469182</v>
      </c>
      <c r="R14" s="166">
        <f>SUM(J14:O14)+D6+E6</f>
        <v>510107.08739358693</v>
      </c>
      <c r="T14" s="166">
        <f>N14+O14+D6</f>
        <v>167899.21000194841</v>
      </c>
      <c r="V14" s="166">
        <f>SUM(L14:O14)+D6+E6</f>
        <v>347544.45623839315</v>
      </c>
    </row>
    <row r="15" spans="2:22" x14ac:dyDescent="0.2">
      <c r="B15" s="191" t="s">
        <v>228</v>
      </c>
      <c r="C15" s="167">
        <f>'K12 FTEs Grade TRACKING'!BU12</f>
        <v>72271.00999999998</v>
      </c>
      <c r="D15" s="167">
        <f>'K12 FTEs Grade TRACKING'!BU19</f>
        <v>77522.810000000012</v>
      </c>
      <c r="E15" s="167">
        <f>'K12 FTEs Grade TRACKING'!BU26</f>
        <v>81609.310000000012</v>
      </c>
      <c r="F15" s="167">
        <f>'K12 FTEs Grade TRACKING'!BU33</f>
        <v>78020.64999999998</v>
      </c>
      <c r="G15" s="167">
        <f>'K12 FTEs Grade TRACKING'!BU40</f>
        <v>80902.039999999979</v>
      </c>
      <c r="H15" s="167">
        <f>'K12 FTEs Grade TRACKING'!BU47</f>
        <v>81523.700000000026</v>
      </c>
      <c r="I15" s="167">
        <f>'K12 FTEs Grade TRACKING'!BU54</f>
        <v>80417.900000000038</v>
      </c>
      <c r="J15" s="167">
        <f>'K12 FTEs Grade TRACKING'!BU61</f>
        <v>80912.659999999989</v>
      </c>
      <c r="K15" s="167">
        <f>'K12 FTEs Grade TRACKING'!BU68</f>
        <v>81687.91</v>
      </c>
      <c r="L15" s="167">
        <f>'K12 FTEs Grade TRACKING'!BU75</f>
        <v>85730.599999999962</v>
      </c>
      <c r="M15" s="167">
        <f>'K12 FTEs Grade TRACKING'!BU82</f>
        <v>87048.99000000002</v>
      </c>
      <c r="N15" s="167">
        <f>'K12 FTEs Grade TRACKING'!BU89</f>
        <v>73588.01999999999</v>
      </c>
      <c r="O15" s="167">
        <f>'K12 FTEs Grade TRACKING'!BU96</f>
        <v>68614.960000000123</v>
      </c>
      <c r="P15" s="168"/>
      <c r="Q15" s="167">
        <f>SUM(C15:I15)</f>
        <v>552267.42000000004</v>
      </c>
      <c r="R15" s="167">
        <f>SUM(J15:O15)+D7+E7</f>
        <v>509930.14352277608</v>
      </c>
      <c r="T15" s="167">
        <f>N15+O15+D7</f>
        <v>167754.84554442565</v>
      </c>
      <c r="V15" s="167">
        <f>SUM(L15:O15)+D7+E7</f>
        <v>347329.57352277596</v>
      </c>
    </row>
    <row r="16" spans="2:22" x14ac:dyDescent="0.2">
      <c r="B16" s="169" t="s">
        <v>9</v>
      </c>
      <c r="C16" s="206">
        <f t="shared" ref="C16:O16" si="2">IF(C15&gt;0,C15-C14, " ")</f>
        <v>280.61015786892676</v>
      </c>
      <c r="D16" s="206">
        <f t="shared" si="2"/>
        <v>54.160263122437755</v>
      </c>
      <c r="E16" s="206">
        <f t="shared" si="2"/>
        <v>57.576301759792841</v>
      </c>
      <c r="F16" s="206">
        <f t="shared" si="2"/>
        <v>36.323463885870297</v>
      </c>
      <c r="G16" s="206">
        <f t="shared" si="2"/>
        <v>-16.46683274715906</v>
      </c>
      <c r="H16" s="206">
        <f t="shared" si="2"/>
        <v>50.284923844927107</v>
      </c>
      <c r="I16" s="206">
        <f t="shared" si="2"/>
        <v>110.47397534703487</v>
      </c>
      <c r="J16" s="206">
        <f t="shared" si="2"/>
        <v>-44.517294442543061</v>
      </c>
      <c r="K16" s="206">
        <f t="shared" si="2"/>
        <v>82.456139248752152</v>
      </c>
      <c r="L16" s="206">
        <f t="shared" si="2"/>
        <v>-51.394826738513075</v>
      </c>
      <c r="M16" s="206">
        <f t="shared" si="2"/>
        <v>-129.51778105096309</v>
      </c>
      <c r="N16" s="206">
        <f t="shared" si="2"/>
        <v>118.97428318407037</v>
      </c>
      <c r="O16" s="206">
        <f t="shared" si="2"/>
        <v>31.877992707144585</v>
      </c>
      <c r="P16" s="38"/>
      <c r="Q16" s="206">
        <f t="shared" ref="Q16:R16" si="3">IF(Q15&gt;0,Q15-Q14, " ")</f>
        <v>572.96225308184512</v>
      </c>
      <c r="R16" s="206">
        <f t="shared" si="3"/>
        <v>-176.94387081085006</v>
      </c>
      <c r="T16" s="206">
        <f t="shared" ref="T16:V16" si="4">IF(T15&gt;0,T15-T14, " ")</f>
        <v>-144.36445752275176</v>
      </c>
      <c r="V16" s="206">
        <f t="shared" si="4"/>
        <v>-214.88271561719012</v>
      </c>
    </row>
    <row r="17" spans="2:22" x14ac:dyDescent="0.2">
      <c r="B17" s="156" t="s">
        <v>10</v>
      </c>
      <c r="C17" s="207">
        <f t="shared" ref="C17:O17" si="5">(IF(C15&gt;0,C16/C14," "))</f>
        <v>3.8978830300190228E-3</v>
      </c>
      <c r="D17" s="207">
        <f t="shared" si="5"/>
        <v>6.9912491448338384E-4</v>
      </c>
      <c r="E17" s="207">
        <f t="shared" si="5"/>
        <v>7.0600953712202032E-4</v>
      </c>
      <c r="F17" s="207">
        <f t="shared" si="5"/>
        <v>4.6577902893152643E-4</v>
      </c>
      <c r="G17" s="207">
        <f t="shared" si="5"/>
        <v>-2.0349896941616638E-4</v>
      </c>
      <c r="H17" s="207">
        <f t="shared" si="5"/>
        <v>6.1719425653048441E-4</v>
      </c>
      <c r="I17" s="207">
        <f t="shared" si="5"/>
        <v>1.3756383539564728E-3</v>
      </c>
      <c r="J17" s="207">
        <f t="shared" si="5"/>
        <v>-5.49886939370835E-4</v>
      </c>
      <c r="K17" s="207">
        <f t="shared" si="5"/>
        <v>1.0104243693007636E-3</v>
      </c>
      <c r="L17" s="207">
        <f t="shared" si="5"/>
        <v>-5.991330330137435E-4</v>
      </c>
      <c r="M17" s="207">
        <f t="shared" si="5"/>
        <v>-1.4856618259198389E-3</v>
      </c>
      <c r="N17" s="207">
        <f t="shared" si="5"/>
        <v>1.6193797268396943E-3</v>
      </c>
      <c r="O17" s="207">
        <f t="shared" si="5"/>
        <v>4.6480840134531645E-4</v>
      </c>
      <c r="P17" s="66"/>
      <c r="Q17" s="207">
        <f t="shared" ref="Q17:R17" si="6">(IF(Q15&gt;0,Q16/Q14," "))</f>
        <v>1.0385499528521333E-3</v>
      </c>
      <c r="R17" s="207">
        <f t="shared" si="6"/>
        <v>-3.4687593092452807E-4</v>
      </c>
      <c r="T17" s="207">
        <f t="shared" ref="T17:V17" si="7">(IF(T15&gt;0,T16/T14," "))</f>
        <v>-8.5982809282471589E-4</v>
      </c>
      <c r="V17" s="207">
        <f t="shared" si="7"/>
        <v>-6.1828842831489271E-4</v>
      </c>
    </row>
    <row r="18" spans="2:22" x14ac:dyDescent="0.2">
      <c r="P18" s="116"/>
    </row>
    <row r="20" spans="2:22" x14ac:dyDescent="0.2">
      <c r="B20" s="76" t="s">
        <v>199</v>
      </c>
    </row>
    <row r="21" spans="2:22" x14ac:dyDescent="0.2">
      <c r="B21" s="76"/>
      <c r="C21" s="110" t="s">
        <v>154</v>
      </c>
      <c r="D21" s="110" t="s">
        <v>202</v>
      </c>
      <c r="E21" s="110" t="s">
        <v>155</v>
      </c>
    </row>
    <row r="22" spans="2:22" s="119" customFormat="1" x14ac:dyDescent="0.2">
      <c r="B22" s="190" t="s">
        <v>227</v>
      </c>
      <c r="C22" s="198">
        <f>SPED!BN157</f>
        <v>14493.246192269065</v>
      </c>
      <c r="D22" s="198">
        <f>SPED!BN164</f>
        <v>149608.98543598241</v>
      </c>
      <c r="E22" s="198">
        <f>C22+D22</f>
        <v>164102.23162825147</v>
      </c>
    </row>
    <row r="23" spans="2:22" s="119" customFormat="1" x14ac:dyDescent="0.2">
      <c r="B23" s="191" t="s">
        <v>228</v>
      </c>
      <c r="C23" s="171">
        <f>SPED!BN158</f>
        <v>14445.440470696816</v>
      </c>
      <c r="D23" s="171">
        <f>SPED!BN165</f>
        <v>149132.03256873327</v>
      </c>
      <c r="E23" s="171">
        <f>C23+D23</f>
        <v>163577.47303943007</v>
      </c>
    </row>
    <row r="24" spans="2:22" x14ac:dyDescent="0.2">
      <c r="B24" s="169" t="s">
        <v>9</v>
      </c>
      <c r="C24" s="206">
        <f>IF(C23&gt;0,C23-C22, " ")</f>
        <v>-47.80572157224924</v>
      </c>
      <c r="D24" s="206">
        <f>IF(D23&gt;0,D23-D22, " ")</f>
        <v>-476.95286724914331</v>
      </c>
      <c r="E24" s="206">
        <f t="shared" ref="E24" si="8">IF(E23&gt;0,E23-E22, " ")</f>
        <v>-524.75858882139437</v>
      </c>
    </row>
    <row r="25" spans="2:22" x14ac:dyDescent="0.2">
      <c r="B25" s="156" t="s">
        <v>10</v>
      </c>
      <c r="C25" s="207">
        <f t="shared" ref="C25:E25" si="9">(IF(C23&gt;0,C24/C22," "))</f>
        <v>-3.2984826820750203E-3</v>
      </c>
      <c r="D25" s="207">
        <f t="shared" si="9"/>
        <v>-3.187996134451638E-3</v>
      </c>
      <c r="E25" s="207">
        <f t="shared" si="9"/>
        <v>-3.1977541293293E-3</v>
      </c>
    </row>
    <row r="26" spans="2:22" x14ac:dyDescent="0.2">
      <c r="B26" s="170"/>
    </row>
    <row r="27" spans="2:22" x14ac:dyDescent="0.2">
      <c r="B27" s="119"/>
    </row>
    <row r="28" spans="2:22" x14ac:dyDescent="0.2">
      <c r="B28" s="76" t="s">
        <v>200</v>
      </c>
    </row>
    <row r="29" spans="2:22" x14ac:dyDescent="0.2">
      <c r="B29" s="76"/>
      <c r="C29" s="110" t="s">
        <v>157</v>
      </c>
      <c r="D29" s="110" t="s">
        <v>158</v>
      </c>
      <c r="E29" s="110" t="s">
        <v>159</v>
      </c>
      <c r="F29" s="110" t="s">
        <v>160</v>
      </c>
      <c r="I29" s="188"/>
    </row>
    <row r="30" spans="2:22" s="119" customFormat="1" x14ac:dyDescent="0.2">
      <c r="B30" s="190" t="s">
        <v>227</v>
      </c>
      <c r="C30" s="166">
        <f>'BI TRACKING'!BN69</f>
        <v>97136.759307312313</v>
      </c>
      <c r="D30" s="166">
        <f>'BI TRACKING'!BN76</f>
        <v>55870.837605711124</v>
      </c>
      <c r="E30" s="166">
        <f>C30+D30</f>
        <v>153007.59691302344</v>
      </c>
      <c r="F30" s="166">
        <f>'BI TRACKING'!BN83</f>
        <v>14453.148527269923</v>
      </c>
      <c r="H30" s="189"/>
      <c r="I30" s="189"/>
    </row>
    <row r="31" spans="2:22" s="119" customFormat="1" x14ac:dyDescent="0.2">
      <c r="B31" s="191" t="s">
        <v>228</v>
      </c>
      <c r="C31" s="167">
        <f>'BI TRACKING'!BN70</f>
        <v>96860</v>
      </c>
      <c r="D31" s="167">
        <f>'BI TRACKING'!BN77</f>
        <v>55814</v>
      </c>
      <c r="E31" s="167">
        <f>C31+D31</f>
        <v>152674</v>
      </c>
      <c r="F31" s="167">
        <f>'BI TRACKING'!BN84</f>
        <v>14450.252899340041</v>
      </c>
      <c r="H31" s="189"/>
      <c r="I31" s="189"/>
    </row>
    <row r="32" spans="2:22" x14ac:dyDescent="0.2">
      <c r="B32" s="169" t="s">
        <v>9</v>
      </c>
      <c r="C32" s="206">
        <f>IF(C31&gt;0,C31-C30, " ")</f>
        <v>-276.75930731231347</v>
      </c>
      <c r="D32" s="206">
        <f t="shared" ref="D32:F32" si="10">IF(D31&gt;0,D31-D30, " ")</f>
        <v>-56.837605711123615</v>
      </c>
      <c r="E32" s="206">
        <f t="shared" si="10"/>
        <v>-333.59691302344436</v>
      </c>
      <c r="F32" s="206">
        <f t="shared" si="10"/>
        <v>-2.8956279298818117</v>
      </c>
    </row>
    <row r="33" spans="2:6" x14ac:dyDescent="0.2">
      <c r="B33" s="156" t="s">
        <v>10</v>
      </c>
      <c r="C33" s="207">
        <f t="shared" ref="C33:F33" si="11">(IF(C31&gt;0,C32/C30," "))</f>
        <v>-2.8491717171326243E-3</v>
      </c>
      <c r="D33" s="207">
        <f t="shared" si="11"/>
        <v>-1.017303626486417E-3</v>
      </c>
      <c r="E33" s="207">
        <f t="shared" si="11"/>
        <v>-2.1802637238533731E-3</v>
      </c>
      <c r="F33" s="207">
        <f t="shared" si="11"/>
        <v>-2.0034582253260571E-4</v>
      </c>
    </row>
    <row r="35" spans="2:6" x14ac:dyDescent="0.2">
      <c r="E35" s="166"/>
    </row>
    <row r="36" spans="2:6" x14ac:dyDescent="0.2">
      <c r="B36" s="76" t="s">
        <v>208</v>
      </c>
      <c r="E36" s="166"/>
    </row>
    <row r="37" spans="2:6" x14ac:dyDescent="0.2">
      <c r="E37" s="166"/>
    </row>
    <row r="38" spans="2:6" x14ac:dyDescent="0.2">
      <c r="C38" s="114" t="s">
        <v>210</v>
      </c>
      <c r="D38" s="203"/>
      <c r="E38" s="200" t="s">
        <v>211</v>
      </c>
      <c r="F38" s="200" t="s">
        <v>213</v>
      </c>
    </row>
    <row r="39" spans="2:6" x14ac:dyDescent="0.2">
      <c r="B39" s="190" t="s">
        <v>227</v>
      </c>
      <c r="C39" s="166">
        <f>'TK Tracker'!I14</f>
        <v>5681.58</v>
      </c>
      <c r="D39" s="204"/>
      <c r="E39" s="201">
        <f>'TK Tracker'!I24</f>
        <v>889.86249840369737</v>
      </c>
      <c r="F39" s="201">
        <f>'TK Tracker'!I35</f>
        <v>688.60628633303224</v>
      </c>
    </row>
    <row r="40" spans="2:6" x14ac:dyDescent="0.2">
      <c r="B40" s="191" t="s">
        <v>228</v>
      </c>
      <c r="C40" s="167">
        <f>'TK Tracker'!I15</f>
        <v>5781.41</v>
      </c>
      <c r="D40" s="204"/>
      <c r="E40" s="202">
        <f>'TK Tracker'!I25</f>
        <v>949</v>
      </c>
      <c r="F40" s="202">
        <f>'TK Tracker'!I36</f>
        <v>694</v>
      </c>
    </row>
    <row r="41" spans="2:6" x14ac:dyDescent="0.2">
      <c r="B41" s="169" t="s">
        <v>9</v>
      </c>
      <c r="C41" s="206">
        <f t="shared" ref="C41:F41" si="12">IF(C40&gt;0,C40-C39, " ")</f>
        <v>99.829999999999927</v>
      </c>
      <c r="D41" s="38"/>
      <c r="E41" s="208">
        <f t="shared" si="12"/>
        <v>59.137501596302627</v>
      </c>
      <c r="F41" s="208">
        <f t="shared" si="12"/>
        <v>5.3937136669677557</v>
      </c>
    </row>
    <row r="42" spans="2:6" x14ac:dyDescent="0.2">
      <c r="B42" s="156" t="s">
        <v>10</v>
      </c>
      <c r="C42" s="207">
        <f t="shared" ref="C42:F42" si="13">(IF(C40&gt;0,C41/C39," "))</f>
        <v>1.7570816568630545E-2</v>
      </c>
      <c r="D42" s="66"/>
      <c r="E42" s="209">
        <f t="shared" si="13"/>
        <v>6.6456898343719331E-2</v>
      </c>
      <c r="F42" s="209">
        <f t="shared" si="13"/>
        <v>7.8327976000486018E-3</v>
      </c>
    </row>
    <row r="43" spans="2:6" x14ac:dyDescent="0.2">
      <c r="B43" s="169"/>
      <c r="C43" s="66"/>
      <c r="E43" s="166"/>
    </row>
    <row r="44" spans="2:6" x14ac:dyDescent="0.2">
      <c r="B44" s="169"/>
      <c r="C44" s="66"/>
      <c r="E44" s="166"/>
    </row>
    <row r="45" spans="2:6" x14ac:dyDescent="0.2">
      <c r="B45" s="76" t="s">
        <v>165</v>
      </c>
    </row>
    <row r="47" spans="2:6" x14ac:dyDescent="0.2">
      <c r="C47" s="114" t="s">
        <v>164</v>
      </c>
    </row>
    <row r="48" spans="2:6" s="119" customFormat="1" x14ac:dyDescent="0.2">
      <c r="B48" s="190" t="s">
        <v>227</v>
      </c>
      <c r="C48" s="166">
        <f>'Charters ALL'!BU36</f>
        <v>4808.374764042519</v>
      </c>
    </row>
    <row r="49" spans="2:16" s="119" customFormat="1" x14ac:dyDescent="0.2">
      <c r="B49" s="191" t="s">
        <v>228</v>
      </c>
      <c r="C49" s="167">
        <f>'Charters ALL'!BU37</f>
        <v>4765.68</v>
      </c>
    </row>
    <row r="50" spans="2:16" x14ac:dyDescent="0.2">
      <c r="B50" s="169" t="s">
        <v>9</v>
      </c>
      <c r="C50" s="206">
        <f t="shared" ref="C50" si="14">IF(C49&gt;0,C49-C48, " ")</f>
        <v>-42.694764042518727</v>
      </c>
    </row>
    <row r="51" spans="2:16" x14ac:dyDescent="0.2">
      <c r="B51" s="156" t="s">
        <v>10</v>
      </c>
      <c r="C51" s="207">
        <f t="shared" ref="C51" si="15">(IF(C49&gt;0,C50/C48," "))</f>
        <v>-8.8792505030585826E-3</v>
      </c>
    </row>
    <row r="52" spans="2:16" x14ac:dyDescent="0.2">
      <c r="B52" s="35"/>
      <c r="C52" s="66"/>
    </row>
    <row r="54" spans="2:16" x14ac:dyDescent="0.2">
      <c r="B54" s="76" t="s">
        <v>166</v>
      </c>
    </row>
    <row r="55" spans="2:16" x14ac:dyDescent="0.2">
      <c r="C55" s="113" t="s">
        <v>152</v>
      </c>
      <c r="D55" s="113">
        <v>1</v>
      </c>
      <c r="E55" s="113">
        <v>2</v>
      </c>
      <c r="F55" s="113">
        <v>3</v>
      </c>
      <c r="G55" s="113">
        <v>4</v>
      </c>
      <c r="H55" s="113">
        <v>5</v>
      </c>
      <c r="I55" s="113">
        <v>6</v>
      </c>
      <c r="J55" s="113">
        <v>7</v>
      </c>
      <c r="K55" s="113">
        <v>8</v>
      </c>
      <c r="L55" s="113">
        <v>9</v>
      </c>
      <c r="M55" s="113">
        <v>10</v>
      </c>
      <c r="N55" s="113">
        <v>11</v>
      </c>
      <c r="O55" s="113">
        <v>12</v>
      </c>
    </row>
    <row r="56" spans="2:16" s="119" customFormat="1" x14ac:dyDescent="0.2">
      <c r="B56" s="190" t="s">
        <v>227</v>
      </c>
      <c r="C56" s="166">
        <f>'Charters ALL'!BU45</f>
        <v>462.54772556019708</v>
      </c>
      <c r="D56" s="166">
        <f>'Charters ALL'!BU52</f>
        <v>473.835235019452</v>
      </c>
      <c r="E56" s="166">
        <f>'Charters ALL'!BU59</f>
        <v>401.75407904498405</v>
      </c>
      <c r="F56" s="166">
        <f>'Charters ALL'!BU66</f>
        <v>336.35394673467061</v>
      </c>
      <c r="G56" s="166">
        <f>'Charters ALL'!BU73</f>
        <v>274.33360752955042</v>
      </c>
      <c r="H56" s="166">
        <f>'Charters ALL'!BU80</f>
        <v>273.10713418090148</v>
      </c>
      <c r="I56" s="166">
        <f>'Charters ALL'!BU87</f>
        <v>437.74965348569236</v>
      </c>
      <c r="J56" s="166">
        <f>'Charters ALL'!BU94</f>
        <v>432.58597123636628</v>
      </c>
      <c r="K56" s="166">
        <f>'Charters ALL'!BU101</f>
        <v>431.31192255148056</v>
      </c>
      <c r="L56" s="166">
        <f>'Charters ALL'!BU108</f>
        <v>408.9553998733337</v>
      </c>
      <c r="M56" s="166">
        <f>'Charters ALL'!BU115</f>
        <v>309.12399030168746</v>
      </c>
      <c r="N56" s="166">
        <f>'Charters ALL'!BU122</f>
        <v>329.62868921857699</v>
      </c>
      <c r="O56" s="166">
        <f>'Charters ALL'!BU129</f>
        <v>237.08740930562681</v>
      </c>
      <c r="P56" s="164"/>
    </row>
    <row r="57" spans="2:16" s="119" customFormat="1" x14ac:dyDescent="0.2">
      <c r="B57" s="191" t="s">
        <v>228</v>
      </c>
      <c r="C57" s="166">
        <f>'Charters ALL'!BU46</f>
        <v>469</v>
      </c>
      <c r="D57" s="166">
        <f>'Charters ALL'!BU53</f>
        <v>476</v>
      </c>
      <c r="E57" s="166">
        <f>'Charters ALL'!BU60</f>
        <v>399</v>
      </c>
      <c r="F57" s="166">
        <f>'Charters ALL'!BU67</f>
        <v>332</v>
      </c>
      <c r="G57" s="166">
        <f>'Charters ALL'!BU74</f>
        <v>273</v>
      </c>
      <c r="H57" s="166">
        <f>'Charters ALL'!BU81</f>
        <v>267</v>
      </c>
      <c r="I57" s="166">
        <f>'Charters ALL'!BU88</f>
        <v>428</v>
      </c>
      <c r="J57" s="166">
        <f>'Charters ALL'!BU95</f>
        <v>432</v>
      </c>
      <c r="K57" s="166">
        <f>'Charters ALL'!BU102</f>
        <v>426.52</v>
      </c>
      <c r="L57" s="166">
        <f>'Charters ALL'!BU109</f>
        <v>402.65</v>
      </c>
      <c r="M57" s="166">
        <f>'Charters ALL'!BU116</f>
        <v>312.10000000000002</v>
      </c>
      <c r="N57" s="166">
        <f>'Charters ALL'!BU123</f>
        <v>331.14000000000004</v>
      </c>
      <c r="O57" s="166">
        <f>'Charters ALL'!BU130</f>
        <v>217.27</v>
      </c>
      <c r="P57" s="164"/>
    </row>
    <row r="58" spans="2:16" x14ac:dyDescent="0.2">
      <c r="B58" s="169" t="s">
        <v>9</v>
      </c>
      <c r="C58" s="210">
        <f t="shared" ref="C58:O58" si="16">IF(C57&gt;0,C57-C56, " ")</f>
        <v>6.4522744398029204</v>
      </c>
      <c r="D58" s="210">
        <f t="shared" si="16"/>
        <v>2.164764980548</v>
      </c>
      <c r="E58" s="210">
        <f>IF(E57&gt;0,E57-E56, " ")</f>
        <v>-2.7540790449840529</v>
      </c>
      <c r="F58" s="210">
        <f t="shared" si="16"/>
        <v>-4.3539467346706147</v>
      </c>
      <c r="G58" s="210">
        <f t="shared" si="16"/>
        <v>-1.3336075295504202</v>
      </c>
      <c r="H58" s="210">
        <f t="shared" si="16"/>
        <v>-6.1071341809014825</v>
      </c>
      <c r="I58" s="210">
        <f t="shared" si="16"/>
        <v>-9.7496534856923631</v>
      </c>
      <c r="J58" s="210">
        <f t="shared" si="16"/>
        <v>-0.58597123636627657</v>
      </c>
      <c r="K58" s="210">
        <f t="shared" si="16"/>
        <v>-4.7919225514805817</v>
      </c>
      <c r="L58" s="210">
        <f t="shared" si="16"/>
        <v>-6.3053998733337266</v>
      </c>
      <c r="M58" s="210">
        <f t="shared" si="16"/>
        <v>2.9760096983125663</v>
      </c>
      <c r="N58" s="210">
        <f t="shared" si="16"/>
        <v>1.5113107814230489</v>
      </c>
      <c r="O58" s="210">
        <f t="shared" si="16"/>
        <v>-19.817409305626796</v>
      </c>
    </row>
    <row r="59" spans="2:16" x14ac:dyDescent="0.2">
      <c r="B59" s="156" t="s">
        <v>10</v>
      </c>
      <c r="C59" s="207">
        <f t="shared" ref="C59:O59" si="17">(IF(C57&gt;0,C58/C56," "))</f>
        <v>1.3949424206958307E-2</v>
      </c>
      <c r="D59" s="207">
        <f>(IF(D57&gt;0,D58/D56," "))</f>
        <v>4.5686027980994942E-3</v>
      </c>
      <c r="E59" s="207">
        <f t="shared" si="17"/>
        <v>-6.8551364843160208E-3</v>
      </c>
      <c r="F59" s="207">
        <f t="shared" si="17"/>
        <v>-1.2944538861335798E-2</v>
      </c>
      <c r="G59" s="207">
        <f t="shared" si="17"/>
        <v>-4.8612619560538814E-3</v>
      </c>
      <c r="H59" s="207">
        <f t="shared" si="17"/>
        <v>-2.236167941646014E-2</v>
      </c>
      <c r="I59" s="207">
        <f t="shared" si="17"/>
        <v>-2.2272212914523817E-2</v>
      </c>
      <c r="J59" s="207">
        <f t="shared" si="17"/>
        <v>-1.3545775298526733E-3</v>
      </c>
      <c r="K59" s="207">
        <f t="shared" si="17"/>
        <v>-1.1110109183009257E-2</v>
      </c>
      <c r="L59" s="207">
        <f t="shared" si="17"/>
        <v>-1.5418306923656483E-2</v>
      </c>
      <c r="M59" s="207">
        <f t="shared" si="17"/>
        <v>9.6272362924926976E-3</v>
      </c>
      <c r="N59" s="207">
        <f t="shared" si="17"/>
        <v>4.5848884846940545E-3</v>
      </c>
      <c r="O59" s="207">
        <f t="shared" si="17"/>
        <v>-8.3586932615558635E-2</v>
      </c>
    </row>
    <row r="64" spans="2:16" x14ac:dyDescent="0.2">
      <c r="B64" s="76"/>
    </row>
    <row r="66" spans="2:3" x14ac:dyDescent="0.2">
      <c r="B66" s="183"/>
      <c r="C66" s="184"/>
    </row>
    <row r="67" spans="2:3" x14ac:dyDescent="0.2">
      <c r="B67" s="184"/>
      <c r="C67" s="183"/>
    </row>
    <row r="68" spans="2:3" x14ac:dyDescent="0.2">
      <c r="B68" s="165"/>
      <c r="C68" s="185"/>
    </row>
    <row r="69" spans="2:3" x14ac:dyDescent="0.2">
      <c r="B69" s="182"/>
      <c r="C69" s="185"/>
    </row>
    <row r="70" spans="2:3" x14ac:dyDescent="0.2">
      <c r="B70" s="184"/>
      <c r="C70" s="185"/>
    </row>
    <row r="71" spans="2:3" x14ac:dyDescent="0.2">
      <c r="B71" s="184"/>
      <c r="C71" s="186"/>
    </row>
    <row r="72" spans="2:3" x14ac:dyDescent="0.2">
      <c r="B72" s="184"/>
      <c r="C72" s="184"/>
    </row>
    <row r="73" spans="2:3" x14ac:dyDescent="0.2">
      <c r="B73" s="184"/>
      <c r="C73" s="184"/>
    </row>
    <row r="74" spans="2:3" x14ac:dyDescent="0.2">
      <c r="B74" s="165"/>
    </row>
    <row r="75" spans="2:3" x14ac:dyDescent="0.2">
      <c r="B75" s="16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B1:V75"/>
  <sheetViews>
    <sheetView zoomScale="145" zoomScaleNormal="145" workbookViewId="0">
      <selection activeCell="B3" sqref="B3"/>
    </sheetView>
  </sheetViews>
  <sheetFormatPr defaultColWidth="9" defaultRowHeight="12.75" x14ac:dyDescent="0.2"/>
  <cols>
    <col min="1" max="1" width="9" style="50"/>
    <col min="2" max="2" width="25.5" style="50" customWidth="1"/>
    <col min="3" max="3" width="18.125" style="50" bestFit="1" customWidth="1"/>
    <col min="4" max="4" width="16.625" style="50" bestFit="1" customWidth="1"/>
    <col min="5" max="5" width="17.5" style="50" bestFit="1" customWidth="1"/>
    <col min="6" max="15" width="9" style="50"/>
    <col min="16" max="16" width="4.75" style="50" customWidth="1"/>
    <col min="17" max="18" width="9" style="50"/>
    <col min="19" max="19" width="3.625" style="50" customWidth="1"/>
    <col min="20" max="20" width="9.375" style="50" bestFit="1" customWidth="1"/>
    <col min="21" max="21" width="2.625" style="50" customWidth="1"/>
    <col min="22" max="22" width="10.75" style="50" bestFit="1" customWidth="1"/>
    <col min="23" max="16384" width="9" style="50"/>
  </cols>
  <sheetData>
    <row r="1" spans="2:22" x14ac:dyDescent="0.2">
      <c r="B1" s="76" t="s">
        <v>224</v>
      </c>
    </row>
    <row r="2" spans="2:22" s="119" customFormat="1" x14ac:dyDescent="0.2">
      <c r="B2" s="116" t="s">
        <v>884</v>
      </c>
      <c r="C2" s="163"/>
      <c r="D2" s="163"/>
      <c r="E2" s="163"/>
    </row>
    <row r="3" spans="2:22" s="119" customFormat="1" x14ac:dyDescent="0.2">
      <c r="B3" s="76" t="s">
        <v>229</v>
      </c>
    </row>
    <row r="5" spans="2:22" ht="51" x14ac:dyDescent="0.2">
      <c r="B5" s="116"/>
      <c r="C5" s="114" t="s">
        <v>164</v>
      </c>
      <c r="D5" s="176" t="s">
        <v>204</v>
      </c>
      <c r="E5" s="114" t="s">
        <v>151</v>
      </c>
      <c r="F5" s="172" t="s">
        <v>156</v>
      </c>
      <c r="G5" s="115"/>
    </row>
    <row r="6" spans="2:22" s="119" customFormat="1" x14ac:dyDescent="0.2">
      <c r="B6" s="190" t="s">
        <v>231</v>
      </c>
      <c r="C6" s="166">
        <f>AVERAGE('K12 &amp; RS TRACKING'!BP94:BU94)</f>
        <v>1029320.0137048881</v>
      </c>
      <c r="D6" s="166">
        <f>AVERAGE('K12 &amp; RS TRACKING'!BQ101:BU101)</f>
        <v>25721.965117065556</v>
      </c>
      <c r="E6" s="166">
        <f>AVERAGE('OD TRACKING'!CB36:CG36)</f>
        <v>6138.1446116887091</v>
      </c>
      <c r="F6" s="166">
        <f>SUM(C6:E6)</f>
        <v>1061180.1234336423</v>
      </c>
    </row>
    <row r="7" spans="2:22" s="119" customFormat="1" x14ac:dyDescent="0.2">
      <c r="B7" s="191" t="s">
        <v>230</v>
      </c>
      <c r="C7" s="167">
        <f>AVERAGE('K12 &amp; RS TRACKING'!BP95:BU95)</f>
        <v>1029433.1483500003</v>
      </c>
      <c r="D7" s="167">
        <f>AVERAGE('K12 &amp; RS TRACKING'!BQ102:BU102)</f>
        <v>25676.228688863448</v>
      </c>
      <c r="E7" s="167">
        <f>AVERAGE('OD TRACKING'!CB37:CG37)</f>
        <v>6287.8003213684615</v>
      </c>
      <c r="F7" s="167">
        <f>SUM(C7:E7)</f>
        <v>1061397.1773602322</v>
      </c>
      <c r="H7" s="192"/>
    </row>
    <row r="8" spans="2:22" x14ac:dyDescent="0.2">
      <c r="B8" s="169" t="s">
        <v>9</v>
      </c>
      <c r="C8" s="206">
        <f t="shared" ref="C8:D8" si="0">IF(C7&gt;0,C7-C6, " ")</f>
        <v>113.13464511220809</v>
      </c>
      <c r="D8" s="206">
        <f t="shared" si="0"/>
        <v>-45.736428202108073</v>
      </c>
      <c r="E8" s="206">
        <f t="shared" ref="E8" si="1">IF(E7&gt;0,E7-E6, " ")</f>
        <v>149.65570967975236</v>
      </c>
      <c r="F8" s="206">
        <f>IF(F7&gt;0,F7-F6, " ")</f>
        <v>217.05392658989877</v>
      </c>
    </row>
    <row r="9" spans="2:22" x14ac:dyDescent="0.2">
      <c r="B9" s="156" t="s">
        <v>10</v>
      </c>
      <c r="C9" s="207">
        <f t="shared" ref="C9:D9" si="2">(IF(C7&gt;0,C8/C6," "))</f>
        <v>1.099120230889093E-4</v>
      </c>
      <c r="D9" s="207">
        <f t="shared" si="2"/>
        <v>-1.7781078542775752E-3</v>
      </c>
      <c r="E9" s="207">
        <f t="shared" ref="E9:F9" si="3">(IF(E7&gt;0,E8/E6," "))</f>
        <v>2.4381261626643152E-2</v>
      </c>
      <c r="F9" s="207">
        <f t="shared" si="3"/>
        <v>2.0454013583253057E-4</v>
      </c>
      <c r="Q9" s="111"/>
    </row>
    <row r="10" spans="2:22" x14ac:dyDescent="0.2">
      <c r="B10" s="193" t="s">
        <v>232</v>
      </c>
    </row>
    <row r="12" spans="2:22" x14ac:dyDescent="0.2">
      <c r="B12" s="76" t="s">
        <v>153</v>
      </c>
      <c r="Q12" s="76" t="s">
        <v>172</v>
      </c>
    </row>
    <row r="13" spans="2:22" x14ac:dyDescent="0.2">
      <c r="C13" s="113" t="s">
        <v>152</v>
      </c>
      <c r="D13" s="113">
        <v>1</v>
      </c>
      <c r="E13" s="113">
        <v>2</v>
      </c>
      <c r="F13" s="113">
        <v>3</v>
      </c>
      <c r="G13" s="113">
        <v>4</v>
      </c>
      <c r="H13" s="113">
        <v>5</v>
      </c>
      <c r="I13" s="113">
        <v>6</v>
      </c>
      <c r="J13" s="113">
        <v>7</v>
      </c>
      <c r="K13" s="113">
        <v>8</v>
      </c>
      <c r="L13" s="113">
        <v>9</v>
      </c>
      <c r="M13" s="113">
        <v>10</v>
      </c>
      <c r="N13" s="113">
        <v>11</v>
      </c>
      <c r="O13" s="113">
        <v>12</v>
      </c>
      <c r="P13" s="112"/>
      <c r="Q13" s="111" t="s">
        <v>163</v>
      </c>
      <c r="R13" s="111" t="s">
        <v>198</v>
      </c>
      <c r="T13" s="111" t="s">
        <v>161</v>
      </c>
      <c r="V13" s="111" t="s">
        <v>162</v>
      </c>
    </row>
    <row r="14" spans="2:22" x14ac:dyDescent="0.2">
      <c r="B14" s="190" t="s">
        <v>231</v>
      </c>
      <c r="C14" s="166">
        <f>AVERAGE('K12 FTEs Grade TRACKING'!BP11:BU11)</f>
        <v>71544.848761435569</v>
      </c>
      <c r="D14" s="166">
        <f>AVERAGE('K12 FTEs Grade TRACKING'!BP18:BU18)</f>
        <v>77131.279744624699</v>
      </c>
      <c r="E14" s="166">
        <f>AVERAGE('K12 FTEs Grade TRACKING'!BP25:BU25)</f>
        <v>81206.796340360845</v>
      </c>
      <c r="F14" s="166">
        <f>AVERAGE('K12 FTEs Grade TRACKING'!BP32:BU32)</f>
        <v>77686.75505682762</v>
      </c>
      <c r="G14" s="166">
        <f>AVERAGE('K12 FTEs Grade TRACKING'!BP39:BU39)</f>
        <v>80608.15242469417</v>
      </c>
      <c r="H14" s="166">
        <f>AVERAGE('K12 FTEs Grade TRACKING'!BP46:BU46)</f>
        <v>81234.953945602072</v>
      </c>
      <c r="I14" s="166">
        <f>AVERAGE('K12 FTEs Grade TRACKING'!BP53:BU53)</f>
        <v>80079.115935288835</v>
      </c>
      <c r="J14" s="166">
        <f>AVERAGE('K12 FTEs Grade TRACKING'!BP60:BU60)</f>
        <v>80696.368163318621</v>
      </c>
      <c r="K14" s="166">
        <f>AVERAGE('K12 FTEs Grade TRACKING'!BP67:BU67)</f>
        <v>81394.480665240975</v>
      </c>
      <c r="L14" s="166">
        <f>AVERAGE('K12 FTEs Grade TRACKING'!BP74:BU74)</f>
        <v>85746.291746962743</v>
      </c>
      <c r="M14" s="166">
        <f>AVERAGE('K12 FTEs Grade TRACKING'!BP81:BU81)</f>
        <v>87585.041296841853</v>
      </c>
      <c r="N14" s="166">
        <f>AVERAGE('K12 FTEs Grade TRACKING'!BP88:BU88)</f>
        <v>74465.760647217976</v>
      </c>
      <c r="O14" s="166">
        <f>AVERAGE('K12 FTEs Grade TRACKING'!BP95:BU95)</f>
        <v>70503.697001215492</v>
      </c>
      <c r="P14" s="166"/>
      <c r="Q14" s="166">
        <f>SUM(C14:I14)</f>
        <v>549491.90220883372</v>
      </c>
      <c r="R14" s="166">
        <f>SUM(J14:O14)+D6+E6</f>
        <v>512251.74924955191</v>
      </c>
      <c r="T14" s="166">
        <f>N14+O14+D6</f>
        <v>170691.42276549901</v>
      </c>
      <c r="V14" s="166">
        <f>SUM(L14:O14)+D6+E6</f>
        <v>350160.90042099229</v>
      </c>
    </row>
    <row r="15" spans="2:22" x14ac:dyDescent="0.2">
      <c r="B15" s="191" t="s">
        <v>230</v>
      </c>
      <c r="C15" s="167">
        <f>AVERAGE('K12 FTEs Grade TRACKING'!BP12:BU12)</f>
        <v>71590.813333333339</v>
      </c>
      <c r="D15" s="167">
        <f>AVERAGE('K12 FTEs Grade TRACKING'!BP19:BU19)</f>
        <v>77141.054999999993</v>
      </c>
      <c r="E15" s="167">
        <f>AVERAGE('K12 FTEs Grade TRACKING'!BP26:BU26)</f>
        <v>81213.380000000019</v>
      </c>
      <c r="F15" s="167">
        <f>AVERAGE('K12 FTEs Grade TRACKING'!BP33:BU33)</f>
        <v>77690.95</v>
      </c>
      <c r="G15" s="167">
        <f>AVERAGE('K12 FTEs Grade TRACKING'!BP40:BU40)</f>
        <v>80604.338333333333</v>
      </c>
      <c r="H15" s="167">
        <f>AVERAGE('K12 FTEs Grade TRACKING'!BP47:BU47)</f>
        <v>81239.811666666676</v>
      </c>
      <c r="I15" s="167">
        <f>AVERAGE('K12 FTEs Grade TRACKING'!BP54:BU54)</f>
        <v>80095.801666666652</v>
      </c>
      <c r="J15" s="167">
        <f>AVERAGE('K12 FTEs Grade TRACKING'!BP61:BU61)</f>
        <v>80683.521666666653</v>
      </c>
      <c r="K15" s="167">
        <f>AVERAGE('K12 FTEs Grade TRACKING'!BP68:BU68)</f>
        <v>81403.183333333349</v>
      </c>
      <c r="L15" s="167">
        <f>AVERAGE('K12 FTEs Grade TRACKING'!BP75:BU75)</f>
        <v>85726.111666666649</v>
      </c>
      <c r="M15" s="167">
        <f>AVERAGE('K12 FTEs Grade TRACKING'!BP82:BU82)</f>
        <v>87279.763333333351</v>
      </c>
      <c r="N15" s="167">
        <f>AVERAGE('K12 FTEs Grade TRACKING'!BP89:BU89)</f>
        <v>74472.123333333308</v>
      </c>
      <c r="O15" s="167">
        <f>AVERAGE('K12 FTEs Grade TRACKING'!BP96:BU96)</f>
        <v>70292.295016666758</v>
      </c>
      <c r="P15" s="168"/>
      <c r="Q15" s="167">
        <f>SUM(C15:I15)</f>
        <v>549576.15</v>
      </c>
      <c r="R15" s="167">
        <f>SUM(J15:O15)+D7+E7</f>
        <v>511821.02736023196</v>
      </c>
      <c r="T15" s="167">
        <f>N15+O15+D7</f>
        <v>170440.64703886351</v>
      </c>
      <c r="V15" s="167">
        <f>SUM(L15:O15)+D7+E7</f>
        <v>349734.32236023195</v>
      </c>
    </row>
    <row r="16" spans="2:22" x14ac:dyDescent="0.2">
      <c r="B16" s="169" t="s">
        <v>9</v>
      </c>
      <c r="C16" s="206">
        <f t="shared" ref="C16:F16" si="4">IF(C15&gt;0,C15-C14, " ")</f>
        <v>45.964571897769929</v>
      </c>
      <c r="D16" s="206">
        <f t="shared" si="4"/>
        <v>9.7752553752943641</v>
      </c>
      <c r="E16" s="206">
        <f t="shared" si="4"/>
        <v>6.5836596391745843</v>
      </c>
      <c r="F16" s="206">
        <f t="shared" si="4"/>
        <v>4.1949431723769521</v>
      </c>
      <c r="G16" s="206">
        <f t="shared" ref="G16:O16" si="5">IF(G15&gt;0,G15-G14, " ")</f>
        <v>-3.8140913608367555</v>
      </c>
      <c r="H16" s="206">
        <f t="shared" si="5"/>
        <v>4.8577210646035383</v>
      </c>
      <c r="I16" s="206">
        <f t="shared" si="5"/>
        <v>16.68573137781641</v>
      </c>
      <c r="J16" s="206">
        <f t="shared" si="5"/>
        <v>-12.846496651967755</v>
      </c>
      <c r="K16" s="206">
        <f t="shared" si="5"/>
        <v>8.7026680923736421</v>
      </c>
      <c r="L16" s="206">
        <f t="shared" si="5"/>
        <v>-20.180080296093365</v>
      </c>
      <c r="M16" s="206">
        <f t="shared" si="5"/>
        <v>-305.27796350850258</v>
      </c>
      <c r="N16" s="206">
        <f t="shared" si="5"/>
        <v>6.3626861153315986</v>
      </c>
      <c r="O16" s="206">
        <f t="shared" si="5"/>
        <v>-211.40198454873462</v>
      </c>
      <c r="P16" s="38"/>
      <c r="Q16" s="206">
        <f t="shared" ref="Q16:R16" si="6">IF(Q15&gt;0,Q15-Q14, " ")</f>
        <v>84.247791166300885</v>
      </c>
      <c r="R16" s="206">
        <f t="shared" si="6"/>
        <v>-430.72188931994606</v>
      </c>
      <c r="T16" s="206">
        <f t="shared" ref="T16:V16" si="7">IF(T15&gt;0,T15-T14, " ")</f>
        <v>-250.77572663550382</v>
      </c>
      <c r="V16" s="206">
        <f t="shared" si="7"/>
        <v>-426.57806076033739</v>
      </c>
    </row>
    <row r="17" spans="2:22" x14ac:dyDescent="0.2">
      <c r="B17" s="156" t="s">
        <v>10</v>
      </c>
      <c r="C17" s="207">
        <f t="shared" ref="C17:F17" si="8">(IF(C15&gt;0,C16/C14," "))</f>
        <v>6.4245816007016236E-4</v>
      </c>
      <c r="D17" s="207">
        <f t="shared" si="8"/>
        <v>1.2673529348481482E-4</v>
      </c>
      <c r="E17" s="207">
        <f t="shared" si="8"/>
        <v>8.1072766515509227E-5</v>
      </c>
      <c r="F17" s="207">
        <f t="shared" si="8"/>
        <v>5.3998177286570461E-5</v>
      </c>
      <c r="G17" s="207">
        <f t="shared" ref="G17:O17" si="9">(IF(G15&gt;0,G16/G14," "))</f>
        <v>-4.7316446861872435E-5</v>
      </c>
      <c r="H17" s="207">
        <f t="shared" si="9"/>
        <v>5.9798409781292516E-5</v>
      </c>
      <c r="I17" s="207">
        <f t="shared" si="9"/>
        <v>2.0836557925164894E-4</v>
      </c>
      <c r="J17" s="207">
        <f t="shared" si="9"/>
        <v>-1.5919547489384118E-4</v>
      </c>
      <c r="K17" s="207">
        <f t="shared" si="9"/>
        <v>1.0691963412317789E-4</v>
      </c>
      <c r="L17" s="207">
        <f t="shared" si="9"/>
        <v>-2.3534639090451597E-4</v>
      </c>
      <c r="M17" s="207">
        <f t="shared" si="9"/>
        <v>-3.4855034488578854E-3</v>
      </c>
      <c r="N17" s="207">
        <f t="shared" si="9"/>
        <v>8.5444452054614272E-5</v>
      </c>
      <c r="O17" s="207">
        <f t="shared" si="9"/>
        <v>-2.9984524718624332E-3</v>
      </c>
      <c r="P17" s="66"/>
      <c r="Q17" s="207">
        <f t="shared" ref="Q17:R17" si="10">(IF(Q15&gt;0,Q16/Q14," "))</f>
        <v>1.5331944079183648E-4</v>
      </c>
      <c r="R17" s="207">
        <f t="shared" si="10"/>
        <v>-8.4084025081603529E-4</v>
      </c>
      <c r="T17" s="207">
        <f t="shared" ref="T17:V17" si="11">(IF(T15&gt;0,T16/T14," "))</f>
        <v>-1.4691759115513789E-3</v>
      </c>
      <c r="V17" s="207">
        <f t="shared" si="11"/>
        <v>-1.2182344180845723E-3</v>
      </c>
    </row>
    <row r="18" spans="2:22" x14ac:dyDescent="0.2">
      <c r="P18" s="116"/>
    </row>
    <row r="20" spans="2:22" x14ac:dyDescent="0.2">
      <c r="B20" s="76" t="s">
        <v>199</v>
      </c>
    </row>
    <row r="21" spans="2:22" x14ac:dyDescent="0.2">
      <c r="B21" s="76"/>
      <c r="C21" s="110" t="s">
        <v>154</v>
      </c>
      <c r="D21" s="110" t="s">
        <v>202</v>
      </c>
      <c r="E21" s="110" t="s">
        <v>155</v>
      </c>
    </row>
    <row r="22" spans="2:22" s="119" customFormat="1" x14ac:dyDescent="0.2">
      <c r="B22" s="190" t="s">
        <v>231</v>
      </c>
      <c r="C22" s="198">
        <f>AVERAGE(SPED!BJ157:BN157)</f>
        <v>12841.028898097462</v>
      </c>
      <c r="D22" s="198">
        <f>AVERAGE(SPED!BJ164:BN164)</f>
        <v>148526.18839000375</v>
      </c>
      <c r="E22" s="198">
        <f>C22+D22</f>
        <v>161367.21728810121</v>
      </c>
    </row>
    <row r="23" spans="2:22" s="119" customFormat="1" x14ac:dyDescent="0.2">
      <c r="B23" s="191" t="s">
        <v>230</v>
      </c>
      <c r="C23" s="171">
        <f>AVERAGE(SPED!BJ158:BN158)</f>
        <v>12814.69438015219</v>
      </c>
      <c r="D23" s="171">
        <f>AVERAGE(SPED!BJ165:BN165)</f>
        <v>148337.20154378936</v>
      </c>
      <c r="E23" s="171">
        <f>C23+D23</f>
        <v>161151.89592394154</v>
      </c>
    </row>
    <row r="24" spans="2:22" x14ac:dyDescent="0.2">
      <c r="B24" s="169" t="s">
        <v>9</v>
      </c>
      <c r="C24" s="206">
        <f>IF(C23&gt;0,C23-C22, " ")</f>
        <v>-26.334517945271728</v>
      </c>
      <c r="D24" s="206">
        <f>IF(D23&gt;0,D23-D22, " ")</f>
        <v>-188.98684621439315</v>
      </c>
      <c r="E24" s="206">
        <f t="shared" ref="E24" si="12">IF(E23&gt;0,E23-E22, " ")</f>
        <v>-215.3213641596667</v>
      </c>
    </row>
    <row r="25" spans="2:22" x14ac:dyDescent="0.2">
      <c r="B25" s="156" t="s">
        <v>10</v>
      </c>
      <c r="C25" s="207">
        <f t="shared" ref="C25:E25" si="13">(IF(C23&gt;0,C24/C22," "))</f>
        <v>-2.0508105817886191E-3</v>
      </c>
      <c r="D25" s="207">
        <f t="shared" si="13"/>
        <v>-1.2724143012284594E-3</v>
      </c>
      <c r="E25" s="207">
        <f t="shared" si="13"/>
        <v>-1.334356307175063E-3</v>
      </c>
    </row>
    <row r="26" spans="2:22" x14ac:dyDescent="0.2">
      <c r="B26" s="170"/>
    </row>
    <row r="27" spans="2:22" x14ac:dyDescent="0.2">
      <c r="B27" s="119"/>
    </row>
    <row r="28" spans="2:22" x14ac:dyDescent="0.2">
      <c r="B28" s="76" t="s">
        <v>200</v>
      </c>
    </row>
    <row r="29" spans="2:22" x14ac:dyDescent="0.2">
      <c r="B29" s="76"/>
      <c r="C29" s="110" t="s">
        <v>157</v>
      </c>
      <c r="D29" s="110" t="s">
        <v>158</v>
      </c>
      <c r="E29" s="110" t="s">
        <v>159</v>
      </c>
      <c r="F29" s="110" t="s">
        <v>160</v>
      </c>
      <c r="I29" s="188"/>
    </row>
    <row r="30" spans="2:22" s="119" customFormat="1" x14ac:dyDescent="0.2">
      <c r="B30" s="190" t="s">
        <v>231</v>
      </c>
      <c r="C30" s="166">
        <f>AVERAGE('BI TRACKING'!BJ69:BN69)</f>
        <v>95036.800132108372</v>
      </c>
      <c r="D30" s="166">
        <f>AVERAGE('BI TRACKING'!BJ76:BN76)</f>
        <v>55214.778660566008</v>
      </c>
      <c r="E30" s="166">
        <f>C30+D30</f>
        <v>150251.57879267438</v>
      </c>
      <c r="F30" s="166">
        <f>AVERAGE('BI TRACKING'!BJ83:BN83)</f>
        <v>14512.155793927352</v>
      </c>
      <c r="H30" s="189"/>
      <c r="I30" s="189"/>
    </row>
    <row r="31" spans="2:22" s="119" customFormat="1" x14ac:dyDescent="0.2">
      <c r="B31" s="191" t="s">
        <v>230</v>
      </c>
      <c r="C31" s="167">
        <f>AVERAGE('BI TRACKING'!BJ70:BN70)</f>
        <v>95000.546879134621</v>
      </c>
      <c r="D31" s="167">
        <f>AVERAGE('BI TRACKING'!BJ77:BN77)</f>
        <v>55214.623344334752</v>
      </c>
      <c r="E31" s="167">
        <f>C31+D31</f>
        <v>150215.17022346938</v>
      </c>
      <c r="F31" s="167">
        <f>AVERAGE('BI TRACKING'!BJ84:BN84)</f>
        <v>14461.502637613517</v>
      </c>
      <c r="H31" s="189"/>
      <c r="I31" s="189"/>
    </row>
    <row r="32" spans="2:22" x14ac:dyDescent="0.2">
      <c r="B32" s="169" t="s">
        <v>9</v>
      </c>
      <c r="C32" s="206">
        <f>IF(C31&gt;0,C31-C30, " ")</f>
        <v>-36.253252973750932</v>
      </c>
      <c r="D32" s="206">
        <f t="shared" ref="D32:E32" si="14">IF(D31&gt;0,D31-D30, " ")</f>
        <v>-0.15531623125571059</v>
      </c>
      <c r="E32" s="206">
        <f t="shared" si="14"/>
        <v>-36.408569204999367</v>
      </c>
      <c r="F32" s="206">
        <f t="shared" ref="F32" si="15">IF(F31&gt;0,F31-F30, " ")</f>
        <v>-50.653156313834188</v>
      </c>
    </row>
    <row r="33" spans="2:6" x14ac:dyDescent="0.2">
      <c r="B33" s="156" t="s">
        <v>10</v>
      </c>
      <c r="C33" s="207">
        <f t="shared" ref="C33:E33" si="16">(IF(C31&gt;0,C32/C30," "))</f>
        <v>-3.8146542100908447E-4</v>
      </c>
      <c r="D33" s="207">
        <f t="shared" si="16"/>
        <v>-2.8129467331657768E-6</v>
      </c>
      <c r="E33" s="207">
        <f t="shared" si="16"/>
        <v>-2.4231738193738363E-4</v>
      </c>
      <c r="F33" s="207">
        <f t="shared" ref="F33" si="17">(IF(F31&gt;0,F32/F30," "))</f>
        <v>-3.4903950200858599E-3</v>
      </c>
    </row>
    <row r="35" spans="2:6" x14ac:dyDescent="0.2">
      <c r="E35" s="166"/>
    </row>
    <row r="36" spans="2:6" x14ac:dyDescent="0.2">
      <c r="B36" s="76" t="s">
        <v>208</v>
      </c>
      <c r="E36" s="166"/>
    </row>
    <row r="37" spans="2:6" x14ac:dyDescent="0.2">
      <c r="E37" s="166"/>
    </row>
    <row r="38" spans="2:6" x14ac:dyDescent="0.2">
      <c r="C38" s="114" t="s">
        <v>210</v>
      </c>
      <c r="D38" s="203"/>
      <c r="E38" s="200" t="s">
        <v>211</v>
      </c>
      <c r="F38" s="200" t="s">
        <v>213</v>
      </c>
    </row>
    <row r="39" spans="2:6" x14ac:dyDescent="0.2">
      <c r="B39" s="190" t="s">
        <v>231</v>
      </c>
      <c r="C39" s="166">
        <f>AVERAGE('TK Tracker'!D14:I14)</f>
        <v>4839.4350000000004</v>
      </c>
      <c r="D39" s="204"/>
      <c r="E39" s="201">
        <f>AVERAGE('TK Tracker'!E24:I24)</f>
        <v>752.77249968073943</v>
      </c>
      <c r="F39" s="201">
        <f>AVERAGE('TK Tracker'!E35:I35)</f>
        <v>586.52125726660643</v>
      </c>
    </row>
    <row r="40" spans="2:6" x14ac:dyDescent="0.2">
      <c r="B40" s="191" t="s">
        <v>230</v>
      </c>
      <c r="C40" s="167">
        <f>AVERAGE('TK Tracker'!D15:I15)</f>
        <v>4853.8399999999992</v>
      </c>
      <c r="D40" s="204"/>
      <c r="E40" s="202">
        <f>AVERAGE('TK Tracker'!E25:I25)</f>
        <v>764.6</v>
      </c>
      <c r="F40" s="202">
        <f>AVERAGE('TK Tracker'!E36:I36)</f>
        <v>588.20000000000005</v>
      </c>
    </row>
    <row r="41" spans="2:6" x14ac:dyDescent="0.2">
      <c r="B41" s="169" t="s">
        <v>9</v>
      </c>
      <c r="C41" s="206">
        <f t="shared" ref="C41:E41" si="18">IF(C40&gt;0,C40-C39, " ")</f>
        <v>14.404999999998836</v>
      </c>
      <c r="D41" s="38"/>
      <c r="E41" s="208">
        <f t="shared" si="18"/>
        <v>11.827500319260594</v>
      </c>
      <c r="F41" s="208">
        <f t="shared" ref="F41" si="19">IF(F40&gt;0,F40-F39, " ")</f>
        <v>1.6787427333936193</v>
      </c>
    </row>
    <row r="42" spans="2:6" x14ac:dyDescent="0.2">
      <c r="B42" s="156" t="s">
        <v>10</v>
      </c>
      <c r="C42" s="207">
        <f t="shared" ref="C42:E42" si="20">(IF(C40&gt;0,C41/C39," "))</f>
        <v>2.9765871429203688E-3</v>
      </c>
      <c r="D42" s="66"/>
      <c r="E42" s="209">
        <f t="shared" si="20"/>
        <v>1.5711918706218398E-2</v>
      </c>
      <c r="F42" s="209">
        <f t="shared" ref="F42" si="21">(IF(F40&gt;0,F41/F39," "))</f>
        <v>2.8622027123401221E-3</v>
      </c>
    </row>
    <row r="43" spans="2:6" x14ac:dyDescent="0.2">
      <c r="B43" s="169"/>
      <c r="C43" s="66"/>
      <c r="E43" s="166"/>
    </row>
    <row r="44" spans="2:6" x14ac:dyDescent="0.2">
      <c r="B44" s="169"/>
      <c r="C44" s="66"/>
      <c r="E44" s="166"/>
    </row>
    <row r="45" spans="2:6" x14ac:dyDescent="0.2">
      <c r="B45" s="76" t="s">
        <v>165</v>
      </c>
    </row>
    <row r="47" spans="2:6" x14ac:dyDescent="0.2">
      <c r="C47" s="114" t="s">
        <v>164</v>
      </c>
    </row>
    <row r="48" spans="2:6" s="119" customFormat="1" x14ac:dyDescent="0.2">
      <c r="B48" s="190" t="s">
        <v>231</v>
      </c>
      <c r="C48" s="166">
        <f>AVERAGE('Charters ALL'!BP36:BU36)</f>
        <v>4859.5533948527736</v>
      </c>
    </row>
    <row r="49" spans="2:16" s="119" customFormat="1" x14ac:dyDescent="0.2">
      <c r="B49" s="191" t="s">
        <v>230</v>
      </c>
      <c r="C49" s="167">
        <f>AVERAGE('Charters ALL'!BP37:BU37)</f>
        <v>4858.9650000000001</v>
      </c>
    </row>
    <row r="50" spans="2:16" x14ac:dyDescent="0.2">
      <c r="B50" s="169" t="s">
        <v>9</v>
      </c>
      <c r="C50" s="206">
        <f t="shared" ref="C50" si="22">IF(C49&gt;0,C49-C48, " ")</f>
        <v>-0.58839485277349013</v>
      </c>
    </row>
    <row r="51" spans="2:16" x14ac:dyDescent="0.2">
      <c r="B51" s="156" t="s">
        <v>10</v>
      </c>
      <c r="C51" s="207">
        <f t="shared" ref="C51" si="23">(IF(C49&gt;0,C50/C48," "))</f>
        <v>-1.210800262832211E-4</v>
      </c>
    </row>
    <row r="52" spans="2:16" x14ac:dyDescent="0.2">
      <c r="B52" s="35"/>
      <c r="C52" s="66"/>
    </row>
    <row r="54" spans="2:16" x14ac:dyDescent="0.2">
      <c r="B54" s="76" t="s">
        <v>166</v>
      </c>
    </row>
    <row r="55" spans="2:16" x14ac:dyDescent="0.2">
      <c r="C55" s="113" t="s">
        <v>152</v>
      </c>
      <c r="D55" s="113">
        <v>1</v>
      </c>
      <c r="E55" s="113">
        <v>2</v>
      </c>
      <c r="F55" s="113">
        <v>3</v>
      </c>
      <c r="G55" s="113">
        <v>4</v>
      </c>
      <c r="H55" s="113">
        <v>5</v>
      </c>
      <c r="I55" s="113">
        <v>6</v>
      </c>
      <c r="J55" s="113">
        <v>7</v>
      </c>
      <c r="K55" s="113">
        <v>8</v>
      </c>
      <c r="L55" s="113">
        <v>9</v>
      </c>
      <c r="M55" s="113">
        <v>10</v>
      </c>
      <c r="N55" s="113">
        <v>11</v>
      </c>
      <c r="O55" s="113">
        <v>12</v>
      </c>
    </row>
    <row r="56" spans="2:16" s="119" customFormat="1" x14ac:dyDescent="0.2">
      <c r="B56" s="190" t="s">
        <v>231</v>
      </c>
      <c r="C56" s="166">
        <f>AVERAGE('Charters ALL'!BP45:BU45)</f>
        <v>477.71416651297903</v>
      </c>
      <c r="D56" s="166">
        <f>AVERAGE('Charters ALL'!BP52:BU52)</f>
        <v>471.41941735814254</v>
      </c>
      <c r="E56" s="166">
        <f>AVERAGE('Charters ALL'!BP59:BU59)</f>
        <v>409.04162252003385</v>
      </c>
      <c r="F56" s="166">
        <f>AVERAGE('Charters ALL'!BP66:BU66)</f>
        <v>336.18835698050964</v>
      </c>
      <c r="G56" s="166">
        <f>AVERAGE('Charters ALL'!BP73:BU73)</f>
        <v>278.5559820185984</v>
      </c>
      <c r="H56" s="166">
        <f>AVERAGE('Charters ALL'!BP80:BU80)</f>
        <v>271.57142278726764</v>
      </c>
      <c r="I56" s="166">
        <f>AVERAGE('Charters ALL'!BP87:BU87)</f>
        <v>436.32667773428261</v>
      </c>
      <c r="J56" s="166">
        <f>AVERAGE('Charters ALL'!BP94:BU94)</f>
        <v>431.49404762788055</v>
      </c>
      <c r="K56" s="166">
        <f>AVERAGE('Charters ALL'!BP101:BU101)</f>
        <v>434.33863197614755</v>
      </c>
      <c r="L56" s="166">
        <f>AVERAGE('Charters ALL'!BP108:BU108)</f>
        <v>407.5249574725546</v>
      </c>
      <c r="M56" s="166">
        <f>AVERAGE('Charters ALL'!BP115:BU115)</f>
        <v>323.57654418042654</v>
      </c>
      <c r="N56" s="166">
        <f>AVERAGE('Charters ALL'!BP122:BU122)</f>
        <v>341.85008712110897</v>
      </c>
      <c r="O56" s="166">
        <f>AVERAGE('Charters ALL'!BP129:BU129)</f>
        <v>239.95148056284131</v>
      </c>
      <c r="P56" s="164"/>
    </row>
    <row r="57" spans="2:16" s="119" customFormat="1" x14ac:dyDescent="0.2">
      <c r="B57" s="191" t="s">
        <v>230</v>
      </c>
      <c r="C57" s="166">
        <f>AVERAGE('Charters ALL'!BP46:BU46)</f>
        <v>479.33333333333331</v>
      </c>
      <c r="D57" s="166">
        <f>AVERAGE('Charters ALL'!BP53:BU53)</f>
        <v>469.2833333333333</v>
      </c>
      <c r="E57" s="166">
        <f>AVERAGE('Charters ALL'!BP60:BU60)</f>
        <v>408.66666666666669</v>
      </c>
      <c r="F57" s="166">
        <f>AVERAGE('Charters ALL'!BP67:BU67)</f>
        <v>336</v>
      </c>
      <c r="G57" s="166">
        <f>AVERAGE('Charters ALL'!BP74:BU74)</f>
        <v>276.16666666666669</v>
      </c>
      <c r="H57" s="166">
        <f>AVERAGE('Charters ALL'!BP81:BU81)</f>
        <v>270.5</v>
      </c>
      <c r="I57" s="166">
        <f>AVERAGE('Charters ALL'!BP88:BU88)</f>
        <v>433.90000000000003</v>
      </c>
      <c r="J57" s="166">
        <f>AVERAGE('Charters ALL'!BP95:BU95)</f>
        <v>432.33</v>
      </c>
      <c r="K57" s="166">
        <f>AVERAGE('Charters ALL'!BP102:BU102)</f>
        <v>434.37666666666661</v>
      </c>
      <c r="L57" s="166">
        <f>AVERAGE('Charters ALL'!BP109:BU109)</f>
        <v>408.82166666666672</v>
      </c>
      <c r="M57" s="166">
        <f>AVERAGE('Charters ALL'!BP116:BU116)</f>
        <v>326.81666666666666</v>
      </c>
      <c r="N57" s="166">
        <f>AVERAGE('Charters ALL'!BP123:BU123)</f>
        <v>345.82</v>
      </c>
      <c r="O57" s="166">
        <f>AVERAGE('Charters ALL'!BP130:BU130)</f>
        <v>236.95000000000002</v>
      </c>
      <c r="P57" s="164"/>
    </row>
    <row r="58" spans="2:16" x14ac:dyDescent="0.2">
      <c r="B58" s="169" t="s">
        <v>9</v>
      </c>
      <c r="C58" s="210">
        <f t="shared" ref="C58:N58" si="24">IF(C57&gt;0,C57-C56, " ")</f>
        <v>1.6191668203542804</v>
      </c>
      <c r="D58" s="210">
        <f t="shared" si="24"/>
        <v>-2.1360840248092359</v>
      </c>
      <c r="E58" s="210">
        <f>IF(E57&gt;0,E57-E56, " ")</f>
        <v>-0.37495585336716886</v>
      </c>
      <c r="F58" s="210">
        <f t="shared" si="24"/>
        <v>-0.18835698050963856</v>
      </c>
      <c r="G58" s="210">
        <f t="shared" si="24"/>
        <v>-2.3893153519317138</v>
      </c>
      <c r="H58" s="210">
        <f t="shared" si="24"/>
        <v>-1.0714227872676361</v>
      </c>
      <c r="I58" s="210">
        <f t="shared" si="24"/>
        <v>-2.4266777342825776</v>
      </c>
      <c r="J58" s="210">
        <f t="shared" si="24"/>
        <v>0.8359523721194364</v>
      </c>
      <c r="K58" s="210">
        <f t="shared" si="24"/>
        <v>3.8034690519054948E-2</v>
      </c>
      <c r="L58" s="210">
        <f t="shared" si="24"/>
        <v>1.2967091941121112</v>
      </c>
      <c r="M58" s="210">
        <f t="shared" si="24"/>
        <v>3.240122486240125</v>
      </c>
      <c r="N58" s="210">
        <f t="shared" si="24"/>
        <v>3.969912878891023</v>
      </c>
      <c r="O58" s="210">
        <f t="shared" ref="O58" si="25">IF(O57&gt;0,O57-O56, " ")</f>
        <v>-3.0014805628412944</v>
      </c>
    </row>
    <row r="59" spans="2:16" x14ac:dyDescent="0.2">
      <c r="B59" s="156" t="s">
        <v>10</v>
      </c>
      <c r="C59" s="207">
        <f t="shared" ref="C59:N59" si="26">(IF(C57&gt;0,C58/C56," "))</f>
        <v>3.38940507494933E-3</v>
      </c>
      <c r="D59" s="207">
        <f>(IF(D57&gt;0,D58/D56," "))</f>
        <v>-4.5311753104697195E-3</v>
      </c>
      <c r="E59" s="207">
        <f t="shared" si="26"/>
        <v>-9.1666919140680951E-4</v>
      </c>
      <c r="F59" s="207">
        <f t="shared" si="26"/>
        <v>-5.6027217064081268E-4</v>
      </c>
      <c r="G59" s="207">
        <f t="shared" si="26"/>
        <v>-8.5775050839589796E-3</v>
      </c>
      <c r="H59" s="207">
        <f t="shared" si="26"/>
        <v>-3.9452707367774956E-3</v>
      </c>
      <c r="I59" s="207">
        <f t="shared" si="26"/>
        <v>-5.5616075250855814E-3</v>
      </c>
      <c r="J59" s="207">
        <f t="shared" si="26"/>
        <v>1.9373439256347743E-3</v>
      </c>
      <c r="K59" s="207">
        <f t="shared" si="26"/>
        <v>8.7569209181336845E-5</v>
      </c>
      <c r="L59" s="207">
        <f t="shared" si="26"/>
        <v>3.1819135744574367E-3</v>
      </c>
      <c r="M59" s="207">
        <f t="shared" si="26"/>
        <v>1.0013465266609159E-2</v>
      </c>
      <c r="N59" s="207">
        <f t="shared" si="26"/>
        <v>1.1613022867197871E-2</v>
      </c>
      <c r="O59" s="207">
        <f t="shared" ref="O59" si="27">(IF(O57&gt;0,O58/O56," "))</f>
        <v>-1.2508697824247145E-2</v>
      </c>
    </row>
    <row r="64" spans="2:16" x14ac:dyDescent="0.2">
      <c r="B64" s="76"/>
    </row>
    <row r="66" spans="2:3" x14ac:dyDescent="0.2">
      <c r="B66" s="183"/>
      <c r="C66" s="184"/>
    </row>
    <row r="67" spans="2:3" x14ac:dyDescent="0.2">
      <c r="B67" s="184"/>
      <c r="C67" s="183"/>
    </row>
    <row r="68" spans="2:3" x14ac:dyDescent="0.2">
      <c r="B68" s="165"/>
      <c r="C68" s="185"/>
    </row>
    <row r="69" spans="2:3" x14ac:dyDescent="0.2">
      <c r="B69" s="182"/>
      <c r="C69" s="185"/>
    </row>
    <row r="70" spans="2:3" x14ac:dyDescent="0.2">
      <c r="B70" s="184"/>
      <c r="C70" s="185"/>
    </row>
    <row r="71" spans="2:3" x14ac:dyDescent="0.2">
      <c r="B71" s="184"/>
      <c r="C71" s="186"/>
    </row>
    <row r="72" spans="2:3" x14ac:dyDescent="0.2">
      <c r="B72" s="184"/>
      <c r="C72" s="184"/>
    </row>
    <row r="73" spans="2:3" x14ac:dyDescent="0.2">
      <c r="B73" s="184"/>
      <c r="C73" s="184"/>
    </row>
    <row r="74" spans="2:3" x14ac:dyDescent="0.2">
      <c r="B74" s="165"/>
    </row>
    <row r="75" spans="2:3" x14ac:dyDescent="0.2">
      <c r="B75" s="16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CJ125"/>
  <sheetViews>
    <sheetView topLeftCell="AX81" zoomScale="85" zoomScaleNormal="85" workbookViewId="0">
      <selection activeCell="BE119" sqref="BE119"/>
    </sheetView>
  </sheetViews>
  <sheetFormatPr defaultRowHeight="12.75" x14ac:dyDescent="0.2"/>
  <cols>
    <col min="1" max="1" width="9.625" style="1" customWidth="1"/>
    <col min="2" max="7" width="8.125" style="1" bestFit="1" customWidth="1"/>
    <col min="8" max="8" width="7.75" style="1" bestFit="1" customWidth="1"/>
    <col min="9" max="9" width="19.5" style="1" bestFit="1" customWidth="1"/>
    <col min="10" max="10" width="8.125" style="1" bestFit="1" customWidth="1"/>
    <col min="11" max="11" width="8.125" bestFit="1" customWidth="1"/>
    <col min="12" max="12" width="1.75" bestFit="1" customWidth="1"/>
    <col min="13" max="20" width="8.125" bestFit="1" customWidth="1"/>
    <col min="21" max="21" width="8.25" bestFit="1" customWidth="1"/>
    <col min="22" max="22" width="8.125" bestFit="1" customWidth="1"/>
    <col min="28" max="28" width="14" bestFit="1" customWidth="1"/>
    <col min="45" max="45" width="7.875" customWidth="1"/>
  </cols>
  <sheetData>
    <row r="1" spans="1:12" ht="12" x14ac:dyDescent="0.15">
      <c r="A1" s="81" t="s">
        <v>16</v>
      </c>
      <c r="B1" s="81"/>
      <c r="C1" s="81"/>
      <c r="D1" s="81" t="str">
        <f>TitlePage!A19</f>
        <v>Feb 2024 FC</v>
      </c>
      <c r="E1" s="81"/>
      <c r="F1" s="81"/>
      <c r="G1" s="81" t="s">
        <v>1</v>
      </c>
      <c r="H1" s="82">
        <f>TitlePage!$A$22</f>
        <v>45349</v>
      </c>
      <c r="I1" s="83">
        <f>TitlePage!A17</f>
        <v>0</v>
      </c>
      <c r="J1" s="84"/>
      <c r="K1" s="84"/>
      <c r="L1" s="84"/>
    </row>
    <row r="19" ht="14.45" customHeight="1" x14ac:dyDescent="0.2"/>
    <row r="87" spans="1:88" x14ac:dyDescent="0.2">
      <c r="A87" s="1" t="s">
        <v>63</v>
      </c>
    </row>
    <row r="88" spans="1:88" x14ac:dyDescent="0.2">
      <c r="A88" s="1" t="s">
        <v>6</v>
      </c>
    </row>
    <row r="90" spans="1:88" x14ac:dyDescent="0.2">
      <c r="A90" s="72" t="s">
        <v>66</v>
      </c>
    </row>
    <row r="91" spans="1:88" x14ac:dyDescent="0.2">
      <c r="A91" s="12"/>
      <c r="B91" s="18"/>
      <c r="C91" s="61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61"/>
      <c r="O91" s="18"/>
      <c r="P91" s="18"/>
      <c r="Q91" s="18"/>
      <c r="R91" s="18"/>
      <c r="S91" s="18"/>
      <c r="T91" s="18"/>
      <c r="U91" s="18"/>
      <c r="V91" s="18"/>
      <c r="Y91" s="61"/>
    </row>
    <row r="92" spans="1:88" x14ac:dyDescent="0.2">
      <c r="A92" s="22" t="s">
        <v>11</v>
      </c>
      <c r="B92" s="63" t="s">
        <v>70</v>
      </c>
      <c r="C92" s="63" t="s">
        <v>71</v>
      </c>
      <c r="D92" s="63" t="s">
        <v>72</v>
      </c>
      <c r="E92" s="63" t="s">
        <v>73</v>
      </c>
      <c r="F92" s="63" t="s">
        <v>74</v>
      </c>
      <c r="G92" s="63" t="s">
        <v>75</v>
      </c>
      <c r="H92" s="63" t="s">
        <v>76</v>
      </c>
      <c r="I92" s="63" t="s">
        <v>77</v>
      </c>
      <c r="J92" s="63" t="s">
        <v>78</v>
      </c>
      <c r="K92" s="63" t="s">
        <v>79</v>
      </c>
      <c r="L92" s="63"/>
      <c r="M92" s="63" t="s">
        <v>80</v>
      </c>
      <c r="N92" s="63" t="s">
        <v>81</v>
      </c>
      <c r="O92" s="63" t="s">
        <v>82</v>
      </c>
      <c r="P92" s="63" t="s">
        <v>83</v>
      </c>
      <c r="Q92" s="63" t="s">
        <v>84</v>
      </c>
      <c r="R92" s="63" t="s">
        <v>85</v>
      </c>
      <c r="S92" s="63" t="s">
        <v>86</v>
      </c>
      <c r="T92" s="63" t="s">
        <v>87</v>
      </c>
      <c r="U92" s="63" t="s">
        <v>88</v>
      </c>
      <c r="V92" s="63" t="s">
        <v>89</v>
      </c>
      <c r="X92" s="63" t="s">
        <v>90</v>
      </c>
      <c r="Y92" s="63" t="s">
        <v>91</v>
      </c>
      <c r="Z92" s="63" t="s">
        <v>92</v>
      </c>
      <c r="AA92" s="63" t="s">
        <v>93</v>
      </c>
      <c r="AB92" s="63" t="s">
        <v>94</v>
      </c>
      <c r="AC92" s="63" t="s">
        <v>95</v>
      </c>
      <c r="AD92" s="63" t="s">
        <v>96</v>
      </c>
      <c r="AE92" s="63" t="s">
        <v>97</v>
      </c>
      <c r="AF92" s="63" t="s">
        <v>98</v>
      </c>
      <c r="AG92" s="63" t="s">
        <v>99</v>
      </c>
      <c r="AI92" s="63" t="s">
        <v>100</v>
      </c>
      <c r="AJ92" s="63" t="s">
        <v>101</v>
      </c>
      <c r="AK92" s="63" t="s">
        <v>102</v>
      </c>
      <c r="AL92" s="63" t="s">
        <v>103</v>
      </c>
      <c r="AM92" s="63" t="s">
        <v>104</v>
      </c>
      <c r="AN92" s="63" t="s">
        <v>105</v>
      </c>
      <c r="AO92" s="63" t="s">
        <v>106</v>
      </c>
      <c r="AP92" s="63" t="s">
        <v>107</v>
      </c>
      <c r="AQ92" s="63" t="s">
        <v>108</v>
      </c>
      <c r="AR92" s="63" t="s">
        <v>109</v>
      </c>
      <c r="AT92" s="63" t="s">
        <v>126</v>
      </c>
      <c r="AU92" s="63" t="s">
        <v>127</v>
      </c>
      <c r="AV92" s="63" t="s">
        <v>128</v>
      </c>
      <c r="AW92" s="63" t="s">
        <v>129</v>
      </c>
      <c r="AX92" s="63" t="s">
        <v>130</v>
      </c>
      <c r="AY92" s="63" t="s">
        <v>131</v>
      </c>
      <c r="AZ92" s="63" t="s">
        <v>132</v>
      </c>
      <c r="BA92" s="63" t="s">
        <v>133</v>
      </c>
      <c r="BB92" s="63" t="s">
        <v>134</v>
      </c>
      <c r="BC92" s="63" t="s">
        <v>135</v>
      </c>
      <c r="BE92" s="63" t="s">
        <v>136</v>
      </c>
      <c r="BF92" s="63" t="s">
        <v>137</v>
      </c>
      <c r="BG92" s="63" t="s">
        <v>138</v>
      </c>
      <c r="BH92" s="63" t="s">
        <v>139</v>
      </c>
      <c r="BI92" s="63" t="s">
        <v>140</v>
      </c>
      <c r="BJ92" s="63" t="s">
        <v>141</v>
      </c>
      <c r="BK92" s="63" t="s">
        <v>142</v>
      </c>
      <c r="BL92" s="63" t="s">
        <v>143</v>
      </c>
      <c r="BM92" s="63" t="s">
        <v>144</v>
      </c>
      <c r="BN92" s="63" t="s">
        <v>145</v>
      </c>
      <c r="BP92" s="173" t="s">
        <v>191</v>
      </c>
      <c r="BQ92" s="173" t="s">
        <v>173</v>
      </c>
      <c r="BR92" s="173" t="s">
        <v>174</v>
      </c>
      <c r="BS92" s="173" t="s">
        <v>175</v>
      </c>
      <c r="BT92" s="173" t="s">
        <v>176</v>
      </c>
      <c r="BU92" s="173" t="s">
        <v>177</v>
      </c>
      <c r="BV92" s="173" t="s">
        <v>178</v>
      </c>
      <c r="BW92" s="173" t="s">
        <v>179</v>
      </c>
      <c r="BX92" s="173" t="s">
        <v>180</v>
      </c>
      <c r="BY92" s="173" t="s">
        <v>181</v>
      </c>
      <c r="BZ92" s="175"/>
      <c r="CA92" s="173" t="s">
        <v>192</v>
      </c>
      <c r="CB92" s="173" t="s">
        <v>182</v>
      </c>
      <c r="CC92" s="173" t="s">
        <v>183</v>
      </c>
      <c r="CD92" s="173" t="s">
        <v>184</v>
      </c>
      <c r="CE92" s="173" t="s">
        <v>185</v>
      </c>
      <c r="CF92" s="173" t="s">
        <v>186</v>
      </c>
      <c r="CG92" s="173" t="s">
        <v>187</v>
      </c>
      <c r="CH92" s="173" t="s">
        <v>188</v>
      </c>
      <c r="CI92" s="173" t="s">
        <v>189</v>
      </c>
      <c r="CJ92" s="173" t="s">
        <v>190</v>
      </c>
    </row>
    <row r="93" spans="1:88" s="33" customFormat="1" x14ac:dyDescent="0.2">
      <c r="A93" s="87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7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47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</row>
    <row r="94" spans="1:88" s="47" customFormat="1" x14ac:dyDescent="0.2">
      <c r="A94" s="64" t="str">
        <f>D1</f>
        <v>Feb 2024 FC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T94" s="39">
        <f>'ALL K12 &amp; RS TRACKING'!AT94-'Charters ALL'!AT36</f>
        <v>1021661.4800000001</v>
      </c>
      <c r="AU94" s="39">
        <f>'ALL K12 &amp; RS TRACKING'!AU94-'Charters ALL'!AU36</f>
        <v>1035665.4299999999</v>
      </c>
      <c r="AV94" s="39">
        <f>'ALL K12 &amp; RS TRACKING'!AV94-'Charters ALL'!AV36</f>
        <v>1035716.96</v>
      </c>
      <c r="AW94" s="39">
        <f>'ALL K12 &amp; RS TRACKING'!AW94-'Charters ALL'!AW36</f>
        <v>1034062.2200000002</v>
      </c>
      <c r="AX94" s="39">
        <f>'ALL K12 &amp; RS TRACKING'!AX94-'Charters ALL'!AX36</f>
        <v>1032108.0100000001</v>
      </c>
      <c r="AY94" s="39">
        <f>'ALL K12 &amp; RS TRACKING'!AY94-'Charters ALL'!AY36</f>
        <v>1031213.6200000001</v>
      </c>
      <c r="AZ94" s="39">
        <f>'ALL K12 &amp; RS TRACKING'!AZ94-'Charters ALL'!AZ36</f>
        <v>1030201.81</v>
      </c>
      <c r="BA94" s="39">
        <f>'ALL K12 &amp; RS TRACKING'!BA94-'Charters ALL'!BA36</f>
        <v>1028500.98</v>
      </c>
      <c r="BB94" s="39">
        <f>'ALL K12 &amp; RS TRACKING'!BB94-'Charters ALL'!BB36</f>
        <v>1027973.3899999999</v>
      </c>
      <c r="BC94" s="39">
        <f>'ALL K12 &amp; RS TRACKING'!BC94-'Charters ALL'!BC36</f>
        <v>1024713.1199999999</v>
      </c>
      <c r="BD94" s="39"/>
      <c r="BE94" s="39">
        <f>'ALL K12 &amp; RS TRACKING'!BE94-'Charters ALL'!BE36</f>
        <v>1026200.0800000001</v>
      </c>
      <c r="BF94" s="39">
        <f>'ALL K12 &amp; RS TRACKING'!BF94-'Charters ALL'!BF36</f>
        <v>1038119.3900000002</v>
      </c>
      <c r="BG94" s="39">
        <f>'ALL K12 &amp; RS TRACKING'!BG94-'Charters ALL'!BG36</f>
        <v>1039276.8500000002</v>
      </c>
      <c r="BH94" s="39">
        <f>'ALL K12 &amp; RS TRACKING'!BH94-'Charters ALL'!BH36</f>
        <v>1038600.0100000001</v>
      </c>
      <c r="BI94" s="39">
        <f>'ALL K12 &amp; RS TRACKING'!BI94-'Charters ALL'!BI36</f>
        <v>1037204.1400000002</v>
      </c>
      <c r="BJ94" s="39">
        <f>'ALL K12 &amp; RS TRACKING'!BJ94-'Charters ALL'!BJ36</f>
        <v>1037012.5100000001</v>
      </c>
      <c r="BK94" s="39">
        <f>'ALL K12 &amp; RS TRACKING'!BK94-'Charters ALL'!BK36</f>
        <v>1036843.1699999999</v>
      </c>
      <c r="BL94" s="39">
        <f>'ALL K12 &amp; RS TRACKING'!BL94-'Charters ALL'!BL36</f>
        <v>1034961.1000000001</v>
      </c>
      <c r="BM94" s="39">
        <f>'ALL K12 &amp; RS TRACKING'!BM94-'Charters ALL'!BM36</f>
        <v>1033452.9913000001</v>
      </c>
      <c r="BN94" s="39">
        <f>'ALL K12 &amp; RS TRACKING'!BN94-'Charters ALL'!BN36</f>
        <v>1030231.0149</v>
      </c>
      <c r="BP94" s="39">
        <f>'ALL K12 &amp; RS TRACKING'!BP94-'Charters ALL'!BP36</f>
        <v>1020991.05</v>
      </c>
      <c r="BQ94" s="39">
        <f>'ALL K12 &amp; RS TRACKING'!BQ94-'Charters ALL'!BQ36</f>
        <v>1031798.07</v>
      </c>
      <c r="BR94" s="39">
        <f>'ALL K12 &amp; RS TRACKING'!BR94-'Charters ALL'!BR36</f>
        <v>1032827.4912402844</v>
      </c>
      <c r="BS94" s="39">
        <f>'ALL K12 &amp; RS TRACKING'!BS94-'Charters ALL'!BS36</f>
        <v>1031637.0409630417</v>
      </c>
      <c r="BT94" s="39">
        <f>'ALL K12 &amp; RS TRACKING'!BT94-'Charters ALL'!BT36</f>
        <v>1029942.9221915997</v>
      </c>
      <c r="BU94" s="39">
        <f>'ALL K12 &amp; RS TRACKING'!BU94-'Charters ALL'!BU36</f>
        <v>1028723.507834403</v>
      </c>
      <c r="BV94" s="39">
        <f>'ALL K12 &amp; RS TRACKING'!BV94-'Charters ALL'!BV36</f>
        <v>1028514.4797269555</v>
      </c>
      <c r="BW94" s="39">
        <f>'ALL K12 &amp; RS TRACKING'!BW94-'Charters ALL'!BW36</f>
        <v>1026658.2734244918</v>
      </c>
      <c r="BX94" s="39">
        <f>'ALL K12 &amp; RS TRACKING'!BX94-'Charters ALL'!BX36</f>
        <v>1025147.1988239165</v>
      </c>
      <c r="BY94" s="39">
        <f>'ALL K12 &amp; RS TRACKING'!BY94-'Charters ALL'!BY36</f>
        <v>1021928.5779570258</v>
      </c>
      <c r="BZ94" s="39"/>
      <c r="CA94" s="39">
        <f>'ALL K12 &amp; RS TRACKING'!CA94-'Charters ALL'!CA36</f>
        <v>1017010.8983453846</v>
      </c>
      <c r="CB94" s="39">
        <f>'ALL K12 &amp; RS TRACKING'!CB94-'Charters ALL'!CB36</f>
        <v>1027719.4752985256</v>
      </c>
      <c r="CC94" s="39">
        <f>'ALL K12 &amp; RS TRACKING'!CC94-'Charters ALL'!CC36</f>
        <v>1028642.0383237312</v>
      </c>
      <c r="CD94" s="39">
        <f>'ALL K12 &amp; RS TRACKING'!CD94-'Charters ALL'!CD36</f>
        <v>1027434.3480281769</v>
      </c>
      <c r="CE94" s="39">
        <f>'ALL K12 &amp; RS TRACKING'!CE94-'Charters ALL'!CE36</f>
        <v>1025733.8859778035</v>
      </c>
      <c r="CF94" s="39">
        <f>'ALL K12 &amp; RS TRACKING'!CF94-'Charters ALL'!CF36</f>
        <v>1024462.9648768888</v>
      </c>
      <c r="CG94" s="39">
        <f>'ALL K12 &amp; RS TRACKING'!CG94-'Charters ALL'!CG36</f>
        <v>1024222.8461900111</v>
      </c>
      <c r="CH94" s="39">
        <f>'ALL K12 &amp; RS TRACKING'!CH94-'Charters ALL'!CH36</f>
        <v>1022340.7339913629</v>
      </c>
      <c r="CI94" s="39">
        <f>'ALL K12 &amp; RS TRACKING'!CI94-'Charters ALL'!CI36</f>
        <v>1020815.4751366973</v>
      </c>
      <c r="CJ94" s="39">
        <f>'ALL K12 &amp; RS TRACKING'!CJ94-'Charters ALL'!CJ36</f>
        <v>1017595.5869641731</v>
      </c>
    </row>
    <row r="95" spans="1:88" s="33" customFormat="1" x14ac:dyDescent="0.2">
      <c r="A95" s="40" t="s">
        <v>8</v>
      </c>
      <c r="B95" s="54">
        <f>'ALL K12 &amp; RS TRACKING'!B95-'Charters ALL'!B37</f>
        <v>1059665.0900000001</v>
      </c>
      <c r="C95" s="54">
        <f>'ALL K12 &amp; RS TRACKING'!C95-'Charters ALL'!C37</f>
        <v>1067098.0900000001</v>
      </c>
      <c r="D95" s="54">
        <f>'ALL K12 &amp; RS TRACKING'!D95-'Charters ALL'!D37</f>
        <v>1066760.27</v>
      </c>
      <c r="E95" s="54">
        <f>'ALL K12 &amp; RS TRACKING'!E95-'Charters ALL'!E37</f>
        <v>1065352.5200000003</v>
      </c>
      <c r="F95" s="54">
        <f>'ALL K12 &amp; RS TRACKING'!F95-'Charters ALL'!F37</f>
        <v>1062638.8700000001</v>
      </c>
      <c r="G95" s="54">
        <f>'ALL K12 &amp; RS TRACKING'!G95-'Charters ALL'!G37</f>
        <v>1062002.6100000001</v>
      </c>
      <c r="H95" s="54">
        <f>'ALL K12 &amp; RS TRACKING'!H95-'Charters ALL'!H37</f>
        <v>1060812.54</v>
      </c>
      <c r="I95" s="54">
        <f>'ALL K12 &amp; RS TRACKING'!I95-'Charters ALL'!I37</f>
        <v>1058498.77</v>
      </c>
      <c r="J95" s="54">
        <f>'ALL K12 &amp; RS TRACKING'!J95-'Charters ALL'!J37</f>
        <v>1057257.8400000001</v>
      </c>
      <c r="K95" s="54">
        <f>'ALL K12 &amp; RS TRACKING'!K95-'Charters ALL'!K37</f>
        <v>1053364.5899999999</v>
      </c>
      <c r="L95" s="54"/>
      <c r="M95" s="54">
        <f>'ALL K12 &amp; RS TRACKING'!M95-'Charters ALL'!M37</f>
        <v>1058134.76</v>
      </c>
      <c r="N95" s="54">
        <f>'ALL K12 &amp; RS TRACKING'!N95-'Charters ALL'!N37</f>
        <v>1066222.5399999998</v>
      </c>
      <c r="O95" s="54">
        <f>'ALL K12 &amp; RS TRACKING'!O95-'Charters ALL'!O37</f>
        <v>1066232.94</v>
      </c>
      <c r="P95" s="54">
        <f>'ALL K12 &amp; RS TRACKING'!P95-'Charters ALL'!P37</f>
        <v>1064863.26</v>
      </c>
      <c r="Q95" s="54">
        <f>'ALL K12 &amp; RS TRACKING'!Q95-'Charters ALL'!Q37</f>
        <v>1062133.9000000004</v>
      </c>
      <c r="R95" s="54">
        <f>'ALL K12 &amp; RS TRACKING'!R95-'Charters ALL'!R37</f>
        <v>1062182.93</v>
      </c>
      <c r="S95" s="54">
        <f>'ALL K12 &amp; RS TRACKING'!S95-'Charters ALL'!S37</f>
        <v>1061341.1400000001</v>
      </c>
      <c r="T95" s="54">
        <f>'ALL K12 &amp; RS TRACKING'!T95-'Charters ALL'!T37</f>
        <v>1059824.2399999998</v>
      </c>
      <c r="U95" s="54">
        <f>'ALL K12 &amp; RS TRACKING'!U95-'Charters ALL'!U37</f>
        <v>1058889.2499999998</v>
      </c>
      <c r="V95" s="54">
        <f>'ALL K12 &amp; RS TRACKING'!V95-'Charters ALL'!V37</f>
        <v>1055077.55</v>
      </c>
      <c r="X95" s="54">
        <f>'ALL K12 &amp; RS TRACKING'!X95-'Charters ALL'!X37</f>
        <v>1065041.7560000001</v>
      </c>
      <c r="Y95" s="54">
        <f>'ALL K12 &amp; RS TRACKING'!Y95-'Charters ALL'!Y37</f>
        <v>1074141.3240000003</v>
      </c>
      <c r="Z95" s="54">
        <f>'ALL K12 &amp; RS TRACKING'!Z95-'Charters ALL'!Z37</f>
        <v>1073882.3360000004</v>
      </c>
      <c r="AA95" s="54">
        <f>'ALL K12 &amp; RS TRACKING'!AA95-'Charters ALL'!AA37</f>
        <v>1072575.564</v>
      </c>
      <c r="AB95" s="54">
        <f>'ALL K12 &amp; RS TRACKING'!AB95-'Charters ALL'!AB37</f>
        <v>1070397.9639999999</v>
      </c>
      <c r="AC95" s="54">
        <f>'ALL K12 &amp; RS TRACKING'!AC95-'Charters ALL'!AC37</f>
        <v>1070136.9260000004</v>
      </c>
      <c r="AD95" s="54">
        <f>'ALL K12 &amp; RS TRACKING'!AD95-'Charters ALL'!AD37</f>
        <v>1069156.4600000002</v>
      </c>
      <c r="AE95" s="54">
        <f>'ALL K12 &amp; RS TRACKING'!AE95-'Charters ALL'!AE37</f>
        <v>1068682.2800000003</v>
      </c>
      <c r="AF95" s="54">
        <f>'ALL K12 &amp; RS TRACKING'!AF95-'Charters ALL'!AF37</f>
        <v>1067711.22</v>
      </c>
      <c r="AG95" s="54">
        <f>'ALL K12 &amp; RS TRACKING'!AG95-'Charters ALL'!AG37</f>
        <v>1063994.8699999999</v>
      </c>
      <c r="AI95" s="54">
        <f>'ALL K12 &amp; RS TRACKING'!AI95-'Charters ALL'!AI37</f>
        <v>1038195.7779999999</v>
      </c>
      <c r="AJ95" s="54">
        <f>'ALL K12 &amp; RS TRACKING'!AJ95-'Charters ALL'!AJ37</f>
        <v>1035259.135</v>
      </c>
      <c r="AK95" s="54">
        <f>'ALL K12 &amp; RS TRACKING'!AK95-'Charters ALL'!AK37</f>
        <v>1033003.6279999999</v>
      </c>
      <c r="AL95" s="54">
        <f>'ALL K12 &amp; RS TRACKING'!AL95-'Charters ALL'!AL37</f>
        <v>1030297.1349999998</v>
      </c>
      <c r="AM95" s="54">
        <f>'ALL K12 &amp; RS TRACKING'!AM95-'Charters ALL'!AM37</f>
        <v>1027946.894</v>
      </c>
      <c r="AN95" s="54">
        <f>'ALL K12 &amp; RS TRACKING'!AN95-'Charters ALL'!AN37</f>
        <v>1026578.4540000001</v>
      </c>
      <c r="AO95" s="54">
        <f>'ALL K12 &amp; RS TRACKING'!AO95-'Charters ALL'!AO37</f>
        <v>1026814.3539999998</v>
      </c>
      <c r="AP95" s="54">
        <f>'ALL K12 &amp; RS TRACKING'!AP95-'Charters ALL'!AP37</f>
        <v>1025928.227</v>
      </c>
      <c r="AQ95" s="54">
        <f>'ALL K12 &amp; RS TRACKING'!AQ95-'Charters ALL'!AQ37</f>
        <v>1025478.6339999998</v>
      </c>
      <c r="AR95" s="54">
        <f>'ALL K12 &amp; RS TRACKING'!AR95-'Charters ALL'!AR37</f>
        <v>1022742.7999999999</v>
      </c>
      <c r="AT95" s="54">
        <f>'ALL K12 &amp; RS TRACKING'!AT95-'Charters ALL'!AT37</f>
        <v>1021661.4800000001</v>
      </c>
      <c r="AU95" s="54">
        <f>'ALL K12 &amp; RS TRACKING'!AU95-'Charters ALL'!AU37</f>
        <v>1035665.4299999999</v>
      </c>
      <c r="AV95" s="54">
        <f>'ALL K12 &amp; RS TRACKING'!AV95-'Charters ALL'!AV37</f>
        <v>1035716.96</v>
      </c>
      <c r="AW95" s="54">
        <f>'ALL K12 &amp; RS TRACKING'!AW95-'Charters ALL'!AW37</f>
        <v>1034062.2200000002</v>
      </c>
      <c r="AX95" s="54">
        <f>'ALL K12 &amp; RS TRACKING'!AX95-'Charters ALL'!AX37</f>
        <v>1032108.0100000001</v>
      </c>
      <c r="AY95" s="54">
        <f>'ALL K12 &amp; RS TRACKING'!AY95-'Charters ALL'!AY37</f>
        <v>1031213.6200000001</v>
      </c>
      <c r="AZ95" s="54">
        <f>'ALL K12 &amp; RS TRACKING'!AZ95-'Charters ALL'!AZ37</f>
        <v>1030201.81</v>
      </c>
      <c r="BA95" s="54">
        <f>'ALL K12 &amp; RS TRACKING'!BA95-'Charters ALL'!BA37</f>
        <v>1028500.98</v>
      </c>
      <c r="BB95" s="54">
        <f>'ALL K12 &amp; RS TRACKING'!BB95-'Charters ALL'!BB37</f>
        <v>1027973.3899999999</v>
      </c>
      <c r="BC95" s="54">
        <f>'ALL K12 &amp; RS TRACKING'!BC95-'Charters ALL'!BC37</f>
        <v>1024713.1199999999</v>
      </c>
      <c r="BE95" s="54">
        <f>'ALL K12 &amp; RS TRACKING'!BE95-'Charters ALL'!BE37</f>
        <v>1026217.1200000001</v>
      </c>
      <c r="BF95" s="54">
        <f>'ALL K12 &amp; RS TRACKING'!BF95-'Charters ALL'!BF37</f>
        <v>1038161.2800000001</v>
      </c>
      <c r="BG95" s="54">
        <f>'ALL K12 &amp; RS TRACKING'!BG95-'Charters ALL'!BG37</f>
        <v>1039283.0700000002</v>
      </c>
      <c r="BH95" s="54">
        <f>'ALL K12 &amp; RS TRACKING'!BH95-'Charters ALL'!BH37</f>
        <v>1038584.4899999999</v>
      </c>
      <c r="BI95" s="54">
        <f>'ALL K12 &amp; RS TRACKING'!BI95-'Charters ALL'!BI37</f>
        <v>1037202.2200000001</v>
      </c>
      <c r="BJ95" s="54">
        <f>'ALL K12 &amp; RS TRACKING'!BJ95-'Charters ALL'!BJ37</f>
        <v>1037032.2999999999</v>
      </c>
      <c r="BK95" s="54">
        <f>'ALL K12 &amp; RS TRACKING'!BK95-'Charters ALL'!BK37</f>
        <v>1036876.8000000002</v>
      </c>
      <c r="BL95" s="54">
        <f>'ALL K12 &amp; RS TRACKING'!BL95-'Charters ALL'!BL37</f>
        <v>1035004.6700000002</v>
      </c>
      <c r="BM95" s="54">
        <f>'ALL K12 &amp; RS TRACKING'!BM95-'Charters ALL'!BM37</f>
        <v>1033556.3413000001</v>
      </c>
      <c r="BN95" s="54">
        <f>'ALL K12 &amp; RS TRACKING'!BN95-'Charters ALL'!BN37</f>
        <v>1030318.1149</v>
      </c>
      <c r="BP95" s="54">
        <f>'ALL K12 &amp; RS TRACKING'!BP95-'Charters ALL'!BP37</f>
        <v>1020861.5100000001</v>
      </c>
      <c r="BQ95" s="54">
        <f>'ALL K12 &amp; RS TRACKING'!BQ95-'Charters ALL'!BQ37</f>
        <v>1031765.5600000002</v>
      </c>
      <c r="BR95" s="54">
        <f>'ALL K12 &amp; RS TRACKING'!BR95-'Charters ALL'!BR37</f>
        <v>1032724.9100999999</v>
      </c>
      <c r="BS95" s="54">
        <f>'ALL K12 &amp; RS TRACKING'!BS95-'Charters ALL'!BS37</f>
        <v>1031593.35</v>
      </c>
      <c r="BT95" s="54">
        <f>'ALL K12 &amp; RS TRACKING'!BT95-'Charters ALL'!BT37</f>
        <v>1029803.0000000002</v>
      </c>
      <c r="BU95" s="54">
        <f>'ALL K12 &amp; RS TRACKING'!BU95-'Charters ALL'!BU37</f>
        <v>1029850.5600000002</v>
      </c>
    </row>
    <row r="96" spans="1:88" x14ac:dyDescent="0.2">
      <c r="A96" s="35" t="s">
        <v>9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T96" s="38">
        <f t="shared" ref="AT96:BC96" si="0">IF(AT95&gt;0,AT95-AT94, " ")</f>
        <v>0</v>
      </c>
      <c r="AU96" s="38">
        <f t="shared" si="0"/>
        <v>0</v>
      </c>
      <c r="AV96" s="38">
        <f t="shared" si="0"/>
        <v>0</v>
      </c>
      <c r="AW96" s="38">
        <f t="shared" si="0"/>
        <v>0</v>
      </c>
      <c r="AX96" s="38">
        <f t="shared" si="0"/>
        <v>0</v>
      </c>
      <c r="AY96" s="38">
        <f t="shared" si="0"/>
        <v>0</v>
      </c>
      <c r="AZ96" s="38">
        <f t="shared" si="0"/>
        <v>0</v>
      </c>
      <c r="BA96" s="38">
        <f t="shared" si="0"/>
        <v>0</v>
      </c>
      <c r="BB96" s="38">
        <f t="shared" si="0"/>
        <v>0</v>
      </c>
      <c r="BC96" s="38">
        <f t="shared" si="0"/>
        <v>0</v>
      </c>
      <c r="BE96" s="38">
        <f t="shared" ref="BE96:BM96" si="1">IF(BE95&gt;0,BE95-BE94, " ")</f>
        <v>17.040000000037253</v>
      </c>
      <c r="BF96" s="38">
        <f t="shared" si="1"/>
        <v>41.889999999897555</v>
      </c>
      <c r="BG96" s="38">
        <f t="shared" ref="BG96:BI96" si="2">IF(BG95&gt;0,BG95-BG94, " ")</f>
        <v>6.2199999999720603</v>
      </c>
      <c r="BH96" s="38">
        <f t="shared" si="2"/>
        <v>-15.520000000251457</v>
      </c>
      <c r="BI96" s="38">
        <f t="shared" si="2"/>
        <v>-1.9200000001583248</v>
      </c>
      <c r="BJ96" s="38">
        <f t="shared" si="1"/>
        <v>19.789999999804422</v>
      </c>
      <c r="BK96" s="38">
        <f t="shared" si="1"/>
        <v>33.630000000237487</v>
      </c>
      <c r="BL96" s="38">
        <f t="shared" si="1"/>
        <v>43.570000000065193</v>
      </c>
      <c r="BM96" s="38">
        <f t="shared" si="1"/>
        <v>103.34999999997672</v>
      </c>
      <c r="BN96" s="38">
        <f t="shared" ref="BN96:BP96" si="3">IF(BN95&gt;0,BN95-BN94, " ")</f>
        <v>87.100000000093132</v>
      </c>
      <c r="BP96" s="38">
        <f t="shared" si="3"/>
        <v>-129.53999999992084</v>
      </c>
      <c r="BQ96" s="38">
        <f t="shared" ref="BQ96" si="4">IF(BQ95&gt;0,BQ95-BQ94, " ")</f>
        <v>-32.509999999776483</v>
      </c>
      <c r="BR96" s="38">
        <f t="shared" ref="BR96:BY96" si="5">IF(BR95&gt;0,BR95-BR94, " ")</f>
        <v>-102.58114028454293</v>
      </c>
      <c r="BS96" s="38">
        <f t="shared" si="5"/>
        <v>-43.690963041735813</v>
      </c>
      <c r="BT96" s="38">
        <f t="shared" si="5"/>
        <v>-139.92219159950037</v>
      </c>
      <c r="BU96" s="38">
        <f t="shared" si="5"/>
        <v>1127.0521655972116</v>
      </c>
      <c r="BV96" s="38" t="str">
        <f t="shared" si="5"/>
        <v xml:space="preserve"> </v>
      </c>
      <c r="BW96" s="38" t="str">
        <f t="shared" si="5"/>
        <v xml:space="preserve"> </v>
      </c>
      <c r="BX96" s="38" t="str">
        <f t="shared" si="5"/>
        <v xml:space="preserve"> </v>
      </c>
      <c r="BY96" s="38" t="str">
        <f t="shared" si="5"/>
        <v xml:space="preserve"> </v>
      </c>
      <c r="BZ96" s="38"/>
      <c r="CA96" s="38" t="str">
        <f t="shared" ref="CA96:CJ96" si="6">IF(CA95&gt;0,CA95-CA94, " ")</f>
        <v xml:space="preserve"> </v>
      </c>
      <c r="CB96" s="38" t="str">
        <f t="shared" si="6"/>
        <v xml:space="preserve"> </v>
      </c>
      <c r="CC96" s="38" t="str">
        <f t="shared" si="6"/>
        <v xml:space="preserve"> </v>
      </c>
      <c r="CD96" s="38" t="str">
        <f t="shared" si="6"/>
        <v xml:space="preserve"> </v>
      </c>
      <c r="CE96" s="38" t="str">
        <f t="shared" si="6"/>
        <v xml:space="preserve"> </v>
      </c>
      <c r="CF96" s="38" t="str">
        <f t="shared" si="6"/>
        <v xml:space="preserve"> </v>
      </c>
      <c r="CG96" s="38" t="str">
        <f t="shared" si="6"/>
        <v xml:space="preserve"> </v>
      </c>
      <c r="CH96" s="38" t="str">
        <f t="shared" si="6"/>
        <v xml:space="preserve"> </v>
      </c>
      <c r="CI96" s="38" t="str">
        <f t="shared" si="6"/>
        <v xml:space="preserve"> </v>
      </c>
      <c r="CJ96" s="38" t="str">
        <f t="shared" si="6"/>
        <v xml:space="preserve"> </v>
      </c>
    </row>
    <row r="97" spans="1:88" x14ac:dyDescent="0.2">
      <c r="A97" s="40" t="s">
        <v>10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T97" s="41">
        <f>(IF(AT95&gt;0,AT96/AT94," "))</f>
        <v>0</v>
      </c>
      <c r="AU97" s="41">
        <f t="shared" ref="AU97:BC97" si="7">(IF(AU95&gt;0,AU96/AU94," "))</f>
        <v>0</v>
      </c>
      <c r="AV97" s="41">
        <f t="shared" si="7"/>
        <v>0</v>
      </c>
      <c r="AW97" s="41">
        <f t="shared" si="7"/>
        <v>0</v>
      </c>
      <c r="AX97" s="41">
        <f t="shared" si="7"/>
        <v>0</v>
      </c>
      <c r="AY97" s="41">
        <f t="shared" si="7"/>
        <v>0</v>
      </c>
      <c r="AZ97" s="41">
        <f t="shared" si="7"/>
        <v>0</v>
      </c>
      <c r="BA97" s="41">
        <f t="shared" si="7"/>
        <v>0</v>
      </c>
      <c r="BB97" s="41">
        <f t="shared" si="7"/>
        <v>0</v>
      </c>
      <c r="BC97" s="41">
        <f t="shared" si="7"/>
        <v>0</v>
      </c>
      <c r="BE97" s="41">
        <f t="shared" ref="BE97:BM97" si="8">(IF(BE95&gt;0,BE96/BE94," "))</f>
        <v>1.6604949007641133E-5</v>
      </c>
      <c r="BF97" s="41">
        <f t="shared" si="8"/>
        <v>4.0351813484475562E-5</v>
      </c>
      <c r="BG97" s="41">
        <f t="shared" ref="BG97:BI97" si="9">(IF(BG95&gt;0,BG96/BG94," "))</f>
        <v>5.9849307717881514E-6</v>
      </c>
      <c r="BH97" s="41">
        <f t="shared" si="9"/>
        <v>-1.4943192615847804E-5</v>
      </c>
      <c r="BI97" s="41">
        <f t="shared" si="9"/>
        <v>-1.8511302897020101E-6</v>
      </c>
      <c r="BJ97" s="41">
        <f t="shared" si="8"/>
        <v>1.9083665634664734E-5</v>
      </c>
      <c r="BK97" s="41">
        <f t="shared" si="8"/>
        <v>3.24349920733311E-5</v>
      </c>
      <c r="BL97" s="41">
        <f t="shared" si="8"/>
        <v>4.2098200599099996E-5</v>
      </c>
      <c r="BM97" s="41">
        <f t="shared" si="8"/>
        <v>1.0000454870227894E-4</v>
      </c>
      <c r="BN97" s="41">
        <f t="shared" ref="BN97:BP97" si="10">(IF(BN95&gt;0,BN96/BN94," "))</f>
        <v>8.4544144701902176E-5</v>
      </c>
      <c r="BP97" s="41">
        <f t="shared" si="10"/>
        <v>-1.2687672433555694E-4</v>
      </c>
      <c r="BQ97" s="41">
        <f t="shared" ref="BQ97" si="11">(IF(BQ95&gt;0,BQ96/BQ94," "))</f>
        <v>-3.1508103130854358E-5</v>
      </c>
      <c r="BR97" s="41">
        <f t="shared" ref="BR97:BY97" si="12">(IF(BR95&gt;0,BR96/BR94," "))</f>
        <v>-9.9320691165333928E-5</v>
      </c>
      <c r="BS97" s="41">
        <f t="shared" si="12"/>
        <v>-4.2351099569815698E-5</v>
      </c>
      <c r="BT97" s="41">
        <f t="shared" si="12"/>
        <v>-1.3585431637489395E-4</v>
      </c>
      <c r="BU97" s="41">
        <f t="shared" si="12"/>
        <v>1.0955831737235239E-3</v>
      </c>
      <c r="BV97" s="41" t="str">
        <f t="shared" si="12"/>
        <v xml:space="preserve"> </v>
      </c>
      <c r="BW97" s="41" t="str">
        <f t="shared" si="12"/>
        <v xml:space="preserve"> </v>
      </c>
      <c r="BX97" s="41" t="str">
        <f t="shared" si="12"/>
        <v xml:space="preserve"> </v>
      </c>
      <c r="BY97" s="41" t="str">
        <f t="shared" si="12"/>
        <v xml:space="preserve"> </v>
      </c>
      <c r="BZ97" s="41"/>
      <c r="CA97" s="41" t="str">
        <f t="shared" ref="CA97:CJ97" si="13">(IF(CA95&gt;0,CA96/CA94," "))</f>
        <v xml:space="preserve"> </v>
      </c>
      <c r="CB97" s="41" t="str">
        <f t="shared" si="13"/>
        <v xml:space="preserve"> </v>
      </c>
      <c r="CC97" s="41" t="str">
        <f t="shared" si="13"/>
        <v xml:space="preserve"> </v>
      </c>
      <c r="CD97" s="41" t="str">
        <f t="shared" si="13"/>
        <v xml:space="preserve"> </v>
      </c>
      <c r="CE97" s="41" t="str">
        <f t="shared" si="13"/>
        <v xml:space="preserve"> </v>
      </c>
      <c r="CF97" s="41" t="str">
        <f t="shared" si="13"/>
        <v xml:space="preserve"> </v>
      </c>
      <c r="CG97" s="41" t="str">
        <f t="shared" si="13"/>
        <v xml:space="preserve"> </v>
      </c>
      <c r="CH97" s="41" t="str">
        <f t="shared" si="13"/>
        <v xml:space="preserve"> </v>
      </c>
      <c r="CI97" s="41" t="str">
        <f t="shared" si="13"/>
        <v xml:space="preserve"> </v>
      </c>
      <c r="CJ97" s="41" t="str">
        <f t="shared" si="13"/>
        <v xml:space="preserve"> </v>
      </c>
    </row>
    <row r="98" spans="1:88" x14ac:dyDescent="0.2">
      <c r="A98" s="15"/>
      <c r="B98" s="17"/>
      <c r="C98" s="21"/>
      <c r="D98" s="21"/>
      <c r="E98" s="21"/>
      <c r="F98" s="21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88" x14ac:dyDescent="0.2">
      <c r="A99" s="22" t="s">
        <v>12</v>
      </c>
      <c r="B99" s="63" t="s">
        <v>70</v>
      </c>
      <c r="C99" s="63" t="s">
        <v>71</v>
      </c>
      <c r="D99" s="63" t="s">
        <v>72</v>
      </c>
      <c r="E99" s="63" t="s">
        <v>73</v>
      </c>
      <c r="F99" s="63" t="s">
        <v>74</v>
      </c>
      <c r="G99" s="63" t="s">
        <v>75</v>
      </c>
      <c r="H99" s="63" t="s">
        <v>76</v>
      </c>
      <c r="I99" s="63" t="s">
        <v>77</v>
      </c>
      <c r="J99" s="63" t="s">
        <v>78</v>
      </c>
      <c r="K99" s="63" t="s">
        <v>79</v>
      </c>
      <c r="L99" s="63"/>
      <c r="M99" s="63" t="s">
        <v>80</v>
      </c>
      <c r="N99" s="63" t="s">
        <v>81</v>
      </c>
      <c r="O99" s="63" t="s">
        <v>82</v>
      </c>
      <c r="P99" s="63" t="s">
        <v>83</v>
      </c>
      <c r="Q99" s="63" t="s">
        <v>84</v>
      </c>
      <c r="R99" s="63" t="s">
        <v>85</v>
      </c>
      <c r="S99" s="63" t="s">
        <v>86</v>
      </c>
      <c r="T99" s="63" t="s">
        <v>87</v>
      </c>
      <c r="U99" s="63" t="s">
        <v>88</v>
      </c>
      <c r="V99" s="63" t="s">
        <v>89</v>
      </c>
      <c r="X99" s="63" t="s">
        <v>90</v>
      </c>
      <c r="Y99" s="63" t="s">
        <v>91</v>
      </c>
      <c r="Z99" s="63" t="s">
        <v>92</v>
      </c>
      <c r="AA99" s="63" t="s">
        <v>93</v>
      </c>
      <c r="AB99" s="63" t="s">
        <v>94</v>
      </c>
      <c r="AC99" s="63" t="s">
        <v>95</v>
      </c>
      <c r="AD99" s="63" t="s">
        <v>96</v>
      </c>
      <c r="AE99" s="63" t="s">
        <v>97</v>
      </c>
      <c r="AF99" s="63" t="s">
        <v>98</v>
      </c>
      <c r="AG99" s="63" t="s">
        <v>99</v>
      </c>
      <c r="AI99" s="63" t="s">
        <v>100</v>
      </c>
      <c r="AJ99" s="63" t="s">
        <v>101</v>
      </c>
      <c r="AK99" s="63" t="s">
        <v>102</v>
      </c>
      <c r="AL99" s="63" t="s">
        <v>103</v>
      </c>
      <c r="AM99" s="63" t="s">
        <v>104</v>
      </c>
      <c r="AN99" s="63" t="s">
        <v>105</v>
      </c>
      <c r="AO99" s="63" t="s">
        <v>106</v>
      </c>
      <c r="AP99" s="63" t="s">
        <v>107</v>
      </c>
      <c r="AQ99" s="63" t="s">
        <v>108</v>
      </c>
      <c r="AR99" s="63" t="s">
        <v>109</v>
      </c>
      <c r="AT99" s="63" t="s">
        <v>126</v>
      </c>
      <c r="AU99" s="63" t="s">
        <v>127</v>
      </c>
      <c r="AV99" s="63" t="s">
        <v>128</v>
      </c>
      <c r="AW99" s="63" t="s">
        <v>129</v>
      </c>
      <c r="AX99" s="63" t="s">
        <v>130</v>
      </c>
      <c r="AY99" s="63" t="s">
        <v>131</v>
      </c>
      <c r="AZ99" s="63" t="s">
        <v>132</v>
      </c>
      <c r="BA99" s="63" t="s">
        <v>133</v>
      </c>
      <c r="BB99" s="63" t="s">
        <v>134</v>
      </c>
      <c r="BC99" s="63" t="s">
        <v>135</v>
      </c>
      <c r="BE99" s="63" t="s">
        <v>136</v>
      </c>
      <c r="BF99" s="63" t="s">
        <v>137</v>
      </c>
      <c r="BG99" s="63" t="s">
        <v>138</v>
      </c>
      <c r="BH99" s="63" t="s">
        <v>139</v>
      </c>
      <c r="BI99" s="63" t="s">
        <v>140</v>
      </c>
      <c r="BJ99" s="63" t="s">
        <v>141</v>
      </c>
      <c r="BK99" s="63" t="s">
        <v>142</v>
      </c>
      <c r="BL99" s="63" t="s">
        <v>143</v>
      </c>
      <c r="BM99" s="63" t="s">
        <v>144</v>
      </c>
      <c r="BN99" s="63" t="s">
        <v>145</v>
      </c>
      <c r="BP99" s="173" t="s">
        <v>191</v>
      </c>
      <c r="BQ99" s="173" t="s">
        <v>173</v>
      </c>
      <c r="BR99" s="173" t="s">
        <v>174</v>
      </c>
      <c r="BS99" s="173" t="s">
        <v>175</v>
      </c>
      <c r="BT99" s="173" t="s">
        <v>176</v>
      </c>
      <c r="BU99" s="173" t="s">
        <v>177</v>
      </c>
      <c r="BV99" s="173" t="s">
        <v>178</v>
      </c>
      <c r="BW99" s="173" t="s">
        <v>179</v>
      </c>
      <c r="BX99" s="173" t="s">
        <v>180</v>
      </c>
      <c r="BY99" s="173" t="s">
        <v>181</v>
      </c>
      <c r="BZ99" s="175"/>
      <c r="CA99" s="173" t="s">
        <v>192</v>
      </c>
      <c r="CB99" s="173" t="s">
        <v>182</v>
      </c>
      <c r="CC99" s="173" t="s">
        <v>183</v>
      </c>
      <c r="CD99" s="173" t="s">
        <v>184</v>
      </c>
      <c r="CE99" s="173" t="s">
        <v>185</v>
      </c>
      <c r="CF99" s="173" t="s">
        <v>186</v>
      </c>
      <c r="CG99" s="173" t="s">
        <v>187</v>
      </c>
      <c r="CH99" s="173" t="s">
        <v>188</v>
      </c>
      <c r="CI99" s="173" t="s">
        <v>189</v>
      </c>
      <c r="CJ99" s="173" t="s">
        <v>190</v>
      </c>
    </row>
    <row r="100" spans="1:88" s="33" customFormat="1" x14ac:dyDescent="0.2">
      <c r="A100" s="87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47"/>
      <c r="X100" s="39"/>
      <c r="Y100" s="43"/>
      <c r="Z100" s="43"/>
      <c r="AA100" s="43"/>
      <c r="AB100" s="43"/>
      <c r="AC100" s="43"/>
      <c r="AD100" s="43"/>
      <c r="AE100" s="43"/>
      <c r="AF100" s="43"/>
      <c r="AG100" s="43"/>
      <c r="AH100" s="47"/>
      <c r="AI100" s="47"/>
      <c r="AJ100" s="43"/>
      <c r="AK100" s="43"/>
      <c r="AL100" s="43"/>
      <c r="AM100" s="43"/>
      <c r="AN100" s="43"/>
      <c r="AO100" s="43"/>
      <c r="AP100" s="43"/>
      <c r="AQ100" s="43"/>
      <c r="AR100" s="43"/>
      <c r="AU100" s="37"/>
      <c r="AV100" s="37"/>
      <c r="AW100" s="37"/>
      <c r="AX100" s="37"/>
      <c r="AY100" s="37"/>
      <c r="AZ100" s="37"/>
      <c r="BA100" s="37"/>
      <c r="BB100" s="37"/>
      <c r="BC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</row>
    <row r="101" spans="1:88" s="47" customFormat="1" x14ac:dyDescent="0.2">
      <c r="A101" s="64" t="str">
        <f>A94</f>
        <v>Feb 2024 FC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N101" s="43"/>
      <c r="O101" s="43"/>
      <c r="P101" s="43"/>
      <c r="Q101" s="43"/>
      <c r="R101" s="43"/>
      <c r="S101" s="43"/>
      <c r="T101" s="43"/>
      <c r="U101" s="43"/>
      <c r="V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J101" s="43"/>
      <c r="AK101" s="43"/>
      <c r="AL101" s="43"/>
      <c r="AM101" s="43"/>
      <c r="AN101" s="43"/>
      <c r="AO101" s="43"/>
      <c r="AP101" s="43"/>
      <c r="AQ101" s="43"/>
      <c r="AR101" s="43"/>
      <c r="AT101" s="37"/>
      <c r="AU101" s="43">
        <f>'ALL K12 &amp; RS TRACKING'!AU101</f>
        <v>23122.189000000002</v>
      </c>
      <c r="AV101" s="43">
        <f>'ALL K12 &amp; RS TRACKING'!AV101</f>
        <v>22874.417000000001</v>
      </c>
      <c r="AW101" s="43">
        <f>'ALL K12 &amp; RS TRACKING'!AW101</f>
        <v>22456.034000000007</v>
      </c>
      <c r="AX101" s="43">
        <f>'ALL K12 &amp; RS TRACKING'!AX101</f>
        <v>21399.996999999996</v>
      </c>
      <c r="AY101" s="43">
        <f>'ALL K12 &amp; RS TRACKING'!AY101</f>
        <v>21754.369999999981</v>
      </c>
      <c r="AZ101" s="43">
        <f>'ALL K12 &amp; RS TRACKING'!AZ101</f>
        <v>21313.982999999982</v>
      </c>
      <c r="BA101" s="43">
        <f>'ALL K12 &amp; RS TRACKING'!BA101</f>
        <v>20130.509999999998</v>
      </c>
      <c r="BB101" s="43">
        <f>'ALL K12 &amp; RS TRACKING'!BB101</f>
        <v>20101.42099999998</v>
      </c>
      <c r="BC101" s="43">
        <f>'ALL K12 &amp; RS TRACKING'!BC101</f>
        <v>19669.090000000004</v>
      </c>
      <c r="BD101"/>
      <c r="BE101" s="37"/>
      <c r="BF101" s="43">
        <f>'ALL K12 &amp; RS TRACKING'!BF101</f>
        <v>22694.862593178681</v>
      </c>
      <c r="BG101" s="43">
        <f>'ALL K12 &amp; RS TRACKING'!BG101</f>
        <v>22509.447779286373</v>
      </c>
      <c r="BH101" s="43">
        <f>'ALL K12 &amp; RS TRACKING'!BH101</f>
        <v>22109.029039912999</v>
      </c>
      <c r="BI101" s="43">
        <f>'ALL K12 &amp; RS TRACKING'!BI101</f>
        <v>21647.976462023067</v>
      </c>
      <c r="BJ101" s="43">
        <f>'ALL K12 &amp; RS TRACKING'!BJ101</f>
        <v>21897.273755067512</v>
      </c>
      <c r="BK101" s="43">
        <f>'ALL K12 &amp; RS TRACKING'!BK101</f>
        <v>21437.346937225822</v>
      </c>
      <c r="BL101" s="43">
        <f>'ALL K12 &amp; RS TRACKING'!BL101</f>
        <v>20494.081688227241</v>
      </c>
      <c r="BM101" s="43">
        <f>'ALL K12 &amp; RS TRACKING'!BM101</f>
        <v>20576.438505359103</v>
      </c>
      <c r="BN101" s="43">
        <f>'ALL K12 &amp; RS TRACKING'!BN101</f>
        <v>20005.308140351714</v>
      </c>
      <c r="BP101" s="37"/>
      <c r="BQ101" s="43">
        <f>'ALL K12 &amp; RS TRACKING'!BQ101</f>
        <v>25913.808980231366</v>
      </c>
      <c r="BR101" s="43">
        <f>'ALL K12 &amp; RS TRACKING'!BR101</f>
        <v>25664.827026087194</v>
      </c>
      <c r="BS101" s="43">
        <f>'ALL K12 &amp; RS TRACKING'!BS101</f>
        <v>25638.635368987456</v>
      </c>
      <c r="BT101" s="43">
        <f>'ALL K12 &amp; RS TRACKING'!BT101</f>
        <v>25545.471932182278</v>
      </c>
      <c r="BU101" s="43">
        <f>'ALL K12 &amp; RS TRACKING'!BU101</f>
        <v>25847.082277839498</v>
      </c>
      <c r="BV101" s="43">
        <f>'ALL K12 &amp; RS TRACKING'!BV101</f>
        <v>25302.002059825805</v>
      </c>
      <c r="BW101" s="43">
        <f>'ALL K12 &amp; RS TRACKING'!BW101</f>
        <v>24175.847653627014</v>
      </c>
      <c r="BX101" s="43">
        <f>'ALL K12 &amp; RS TRACKING'!BX101</f>
        <v>24283.558045179579</v>
      </c>
      <c r="BY101" s="43">
        <f>'ALL K12 &amp; RS TRACKING'!BY101</f>
        <v>23612.516639324367</v>
      </c>
      <c r="CA101" s="37"/>
      <c r="CB101" s="43">
        <f>'ALL K12 &amp; RS TRACKING'!CB101</f>
        <v>27247.88698962301</v>
      </c>
      <c r="CC101" s="43">
        <f>'ALL K12 &amp; RS TRACKING'!CC101</f>
        <v>26986.087107014038</v>
      </c>
      <c r="CD101" s="43">
        <f>'ALL K12 &amp; RS TRACKING'!CD101</f>
        <v>26958.547067907126</v>
      </c>
      <c r="CE101" s="43">
        <f>'ALL K12 &amp; RS TRACKING'!CE101</f>
        <v>26860.587451103249</v>
      </c>
      <c r="CF101" s="43">
        <f>'ALL K12 &amp; RS TRACKING'!CF101</f>
        <v>27177.725106151895</v>
      </c>
      <c r="CG101" s="43">
        <f>'ALL K12 &amp; RS TRACKING'!CG101</f>
        <v>26604.583419723382</v>
      </c>
      <c r="CH101" s="43">
        <f>'ALL K12 &amp; RS TRACKING'!CH101</f>
        <v>25420.453058324973</v>
      </c>
      <c r="CI101" s="43">
        <f>'ALL K12 &amp; RS TRACKING'!CI101</f>
        <v>25533.708526823306</v>
      </c>
      <c r="CJ101" s="43">
        <f>'ALL K12 &amp; RS TRACKING'!CJ101</f>
        <v>24828.120999877767</v>
      </c>
    </row>
    <row r="102" spans="1:88" s="33" customFormat="1" x14ac:dyDescent="0.2">
      <c r="A102" s="40" t="s">
        <v>8</v>
      </c>
      <c r="B102" s="42"/>
      <c r="C102" s="54">
        <f>'ALL K12 &amp; RS TRACKING'!C102</f>
        <v>23712.659999999982</v>
      </c>
      <c r="D102" s="54">
        <f>'ALL K12 &amp; RS TRACKING'!D102</f>
        <v>23465.303000000007</v>
      </c>
      <c r="E102" s="54">
        <f>'ALL K12 &amp; RS TRACKING'!E102</f>
        <v>23071.370000000017</v>
      </c>
      <c r="F102" s="54">
        <f>'ALL K12 &amp; RS TRACKING'!F102</f>
        <v>22851.822999999997</v>
      </c>
      <c r="G102" s="54">
        <f>'ALL K12 &amp; RS TRACKING'!G102</f>
        <v>22770.270000000004</v>
      </c>
      <c r="H102" s="54">
        <f>'ALL K12 &amp; RS TRACKING'!H102</f>
        <v>22290.868999999992</v>
      </c>
      <c r="I102" s="54">
        <f>'ALL K12 &amp; RS TRACKING'!I102</f>
        <v>21715.338000000011</v>
      </c>
      <c r="J102" s="54">
        <f>'ALL K12 &amp; RS TRACKING'!J102</f>
        <v>21549.392999999985</v>
      </c>
      <c r="K102" s="54">
        <f>'ALL K12 &amp; RS TRACKING'!K102</f>
        <v>20932.023000000001</v>
      </c>
      <c r="L102" s="54"/>
      <c r="M102" s="54"/>
      <c r="N102" s="54">
        <f>'ALL K12 &amp; RS TRACKING'!N102</f>
        <v>25517.326299999993</v>
      </c>
      <c r="O102" s="54">
        <f>'ALL K12 &amp; RS TRACKING'!O102</f>
        <v>25130.673299999991</v>
      </c>
      <c r="P102" s="54">
        <f>'ALL K12 &amp; RS TRACKING'!P102</f>
        <v>24668.333299999984</v>
      </c>
      <c r="Q102" s="54">
        <f>'ALL K12 &amp; RS TRACKING'!Q102</f>
        <v>24508.223300000016</v>
      </c>
      <c r="R102" s="54">
        <f>'ALL K12 &amp; RS TRACKING'!R102</f>
        <v>24427.633299999998</v>
      </c>
      <c r="S102" s="54">
        <f>'ALL K12 &amp; RS TRACKING'!S102</f>
        <v>23876.543300000005</v>
      </c>
      <c r="T102" s="54">
        <f>'ALL K12 &amp; RS TRACKING'!T102</f>
        <v>23069.103300000006</v>
      </c>
      <c r="U102" s="54">
        <f>'ALL K12 &amp; RS TRACKING'!U102</f>
        <v>22890.0533</v>
      </c>
      <c r="V102" s="54">
        <f>'ALL K12 &amp; RS TRACKING'!V102</f>
        <v>22215.783299999996</v>
      </c>
      <c r="X102" s="60"/>
      <c r="Y102" s="54">
        <f>'ALL K12 &amp; RS TRACKING'!Y102-'Charters ALL'!Y44</f>
        <v>26474.820000000007</v>
      </c>
      <c r="Z102" s="54">
        <f>'ALL K12 &amp; RS TRACKING'!Z102-'Charters ALL'!Z44</f>
        <v>26160.02</v>
      </c>
      <c r="AA102" s="54">
        <f>'ALL K12 &amp; RS TRACKING'!AA102-'Charters ALL'!AA44</f>
        <v>25735.249999999993</v>
      </c>
      <c r="AB102" s="54">
        <f>'ALL K12 &amp; RS TRACKING'!AB102-'Charters ALL'!AB44</f>
        <v>25298.900000000016</v>
      </c>
      <c r="AC102" s="54">
        <f>'ALL K12 &amp; RS TRACKING'!AC102-'Charters ALL'!AC44</f>
        <v>25425.387999999999</v>
      </c>
      <c r="AD102" s="54">
        <f>'ALL K12 &amp; RS TRACKING'!AD102-'Charters ALL'!AD44</f>
        <v>24749.239999999991</v>
      </c>
      <c r="AE102" s="54">
        <f>'ALL K12 &amp; RS TRACKING'!AE102-'Charters ALL'!AE44</f>
        <v>24660.449999999997</v>
      </c>
      <c r="AF102" s="54">
        <f>'ALL K12 &amp; RS TRACKING'!AF102-'Charters ALL'!AF44</f>
        <v>24468.650000000016</v>
      </c>
      <c r="AG102" s="54">
        <f>'ALL K12 &amp; RS TRACKING'!AG102-'Charters ALL'!AG44</f>
        <v>23798.840000000011</v>
      </c>
      <c r="AJ102" s="54">
        <f>'ALL K12 &amp; RS TRACKING'!AJ102-'Charters ALL'!AJ44</f>
        <v>27750.432899999993</v>
      </c>
      <c r="AK102" s="54">
        <f>'ALL K12 &amp; RS TRACKING'!AK102-'Charters ALL'!AK44</f>
        <v>27448.811999999991</v>
      </c>
      <c r="AL102" s="54">
        <f>'ALL K12 &amp; RS TRACKING'!AL102-'Charters ALL'!AL44</f>
        <v>26988.97</v>
      </c>
      <c r="AM102" s="54">
        <f>'ALL K12 &amp; RS TRACKING'!AM102-'Charters ALL'!AM44</f>
        <v>25988.40000000002</v>
      </c>
      <c r="AN102" s="54">
        <f>'ALL K12 &amp; RS TRACKING'!AN102-'Charters ALL'!AN44</f>
        <v>26171.256000000012</v>
      </c>
      <c r="AO102" s="54">
        <f>'ALL K12 &amp; RS TRACKING'!AO102-'Charters ALL'!AO44</f>
        <v>25641.357999999986</v>
      </c>
      <c r="AP102" s="54">
        <f>'ALL K12 &amp; RS TRACKING'!AP102-'Charters ALL'!AP44</f>
        <v>23887.005699999998</v>
      </c>
      <c r="AQ102" s="54">
        <f>'ALL K12 &amp; RS TRACKING'!AQ102-'Charters ALL'!AQ44</f>
        <v>24005.095999999987</v>
      </c>
      <c r="AR102" s="54">
        <f>'ALL K12 &amp; RS TRACKING'!AR102-'Charters ALL'!AR44</f>
        <v>23357.430900000003</v>
      </c>
      <c r="AT102" s="54"/>
      <c r="AU102" s="54">
        <f>'ALL K12 &amp; RS TRACKING'!AU102-'Charters ALL'!AU44</f>
        <v>23122.189000000002</v>
      </c>
      <c r="AV102" s="54">
        <f>'ALL K12 &amp; RS TRACKING'!AV102-'Charters ALL'!AV44</f>
        <v>22874.417000000001</v>
      </c>
      <c r="AW102" s="54">
        <f>'ALL K12 &amp; RS TRACKING'!AW102-'Charters ALL'!AW44</f>
        <v>22456.034000000007</v>
      </c>
      <c r="AX102" s="54">
        <f>'ALL K12 &amp; RS TRACKING'!AX102-'Charters ALL'!AX44</f>
        <v>21399.996999999996</v>
      </c>
      <c r="AY102" s="54">
        <f>'ALL K12 &amp; RS TRACKING'!AY102-'Charters ALL'!AY44</f>
        <v>21754.369999999981</v>
      </c>
      <c r="AZ102" s="54">
        <f>'ALL K12 &amp; RS TRACKING'!AZ102-'Charters ALL'!AZ44</f>
        <v>21313.982999999982</v>
      </c>
      <c r="BA102" s="54">
        <f>'ALL K12 &amp; RS TRACKING'!BA102-'Charters ALL'!BA44</f>
        <v>20130.509999999998</v>
      </c>
      <c r="BB102" s="54">
        <f>'ALL K12 &amp; RS TRACKING'!BB102-'Charters ALL'!BB44</f>
        <v>20101.42099999998</v>
      </c>
      <c r="BC102" s="54">
        <f>'ALL K12 &amp; RS TRACKING'!BC102-'Charters ALL'!BC44</f>
        <v>19669.090000000004</v>
      </c>
      <c r="BF102" s="54">
        <f>'ALL K12 &amp; RS TRACKING'!BF102-'Charters ALL'!BF44</f>
        <v>22685.850000000006</v>
      </c>
      <c r="BG102" s="54">
        <f>'ALL K12 &amp; RS TRACKING'!BG102-'Charters ALL'!BG44</f>
        <v>22506.320000000014</v>
      </c>
      <c r="BH102" s="54">
        <f>'ALL K12 &amp; RS TRACKING'!BH102-'Charters ALL'!BH44</f>
        <v>22104.290000000019</v>
      </c>
      <c r="BI102" s="54">
        <f>'ALL K12 &amp; RS TRACKING'!BI102-'Charters ALL'!BI44</f>
        <v>21639.220000000016</v>
      </c>
      <c r="BJ102" s="54">
        <f>'ALL K12 &amp; RS TRACKING'!BJ102-'Charters ALL'!BJ44</f>
        <v>21894.709999999992</v>
      </c>
      <c r="BK102" s="54">
        <f>'ALL K12 &amp; RS TRACKING'!BK102-'Charters ALL'!BK44</f>
        <v>21432.980000000003</v>
      </c>
      <c r="BL102" s="54">
        <f>'ALL K12 &amp; RS TRACKING'!BL102-'Charters ALL'!BL44</f>
        <v>20479.030000000013</v>
      </c>
      <c r="BM102" s="54">
        <f>'ALL K12 &amp; RS TRACKING'!BM102-'Charters ALL'!BM44</f>
        <v>20570.270000000008</v>
      </c>
      <c r="BN102" s="54">
        <f>'ALL K12 &amp; RS TRACKING'!BN102-'Charters ALL'!BN44</f>
        <v>20001.840000000015</v>
      </c>
      <c r="BQ102" s="54">
        <f>'ALL K12 &amp; RS TRACKING'!BQ102-'Charters ALL'!BQ44</f>
        <v>25958.81242047967</v>
      </c>
      <c r="BR102" s="54">
        <f>'ALL K12 &amp; RS TRACKING'!BR102-'Charters ALL'!BR44</f>
        <v>25644.967454679238</v>
      </c>
      <c r="BS102" s="54">
        <f>'ALL K12 &amp; RS TRACKING'!BS102-'Charters ALL'!BS44</f>
        <v>25609.58817911685</v>
      </c>
      <c r="BT102" s="54">
        <f>'ALL K12 &amp; RS TRACKING'!BT102-'Charters ALL'!BT44</f>
        <v>25615.909845615941</v>
      </c>
      <c r="BU102" s="54">
        <f>'ALL K12 &amp; RS TRACKING'!BU102-'Charters ALL'!BU44</f>
        <v>25551.865544425546</v>
      </c>
    </row>
    <row r="103" spans="1:88" x14ac:dyDescent="0.2">
      <c r="A103" s="35" t="s">
        <v>9</v>
      </c>
      <c r="B103" s="38" t="str">
        <f>IF(B102&gt;0,B102-B101, " ")</f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J103" s="38"/>
      <c r="AK103" s="38"/>
      <c r="AL103" s="38"/>
      <c r="AM103" s="38"/>
      <c r="AN103" s="38"/>
      <c r="AO103" s="38"/>
      <c r="AP103" s="38"/>
      <c r="AQ103" s="38"/>
      <c r="AR103" s="38"/>
      <c r="AT103" s="38" t="str">
        <f>IF(AT102&gt;0,AT102-AT100, " ")</f>
        <v xml:space="preserve"> </v>
      </c>
      <c r="AU103" s="38">
        <f>IF(AU102&gt;0,AU102-AU101, " ")</f>
        <v>0</v>
      </c>
      <c r="AV103" s="38">
        <f t="shared" ref="AV103:BM103" si="14">IF(AV102&gt;0,AV102-AV101, " ")</f>
        <v>0</v>
      </c>
      <c r="AW103" s="38">
        <f t="shared" si="14"/>
        <v>0</v>
      </c>
      <c r="AX103" s="38">
        <f t="shared" si="14"/>
        <v>0</v>
      </c>
      <c r="AY103" s="38">
        <f t="shared" si="14"/>
        <v>0</v>
      </c>
      <c r="AZ103" s="38">
        <f t="shared" si="14"/>
        <v>0</v>
      </c>
      <c r="BA103" s="38">
        <f t="shared" si="14"/>
        <v>0</v>
      </c>
      <c r="BB103" s="38">
        <f t="shared" si="14"/>
        <v>0</v>
      </c>
      <c r="BC103" s="38">
        <f t="shared" si="14"/>
        <v>0</v>
      </c>
      <c r="BD103" s="38"/>
      <c r="BE103" s="38" t="str">
        <f t="shared" si="14"/>
        <v xml:space="preserve"> </v>
      </c>
      <c r="BF103" s="38">
        <f t="shared" si="14"/>
        <v>-9.0125931786751607</v>
      </c>
      <c r="BG103" s="38">
        <f t="shared" ref="BG103:BI103" si="15">IF(BG102&gt;0,BG102-BG101, " ")</f>
        <v>-3.1277792863584182</v>
      </c>
      <c r="BH103" s="38">
        <f t="shared" si="15"/>
        <v>-4.7390399129799334</v>
      </c>
      <c r="BI103" s="38">
        <f t="shared" si="15"/>
        <v>-8.7564620230514265</v>
      </c>
      <c r="BJ103" s="38">
        <f t="shared" si="14"/>
        <v>-2.5637550675201055</v>
      </c>
      <c r="BK103" s="38">
        <f t="shared" si="14"/>
        <v>-4.3669372258191288</v>
      </c>
      <c r="BL103" s="38">
        <f t="shared" si="14"/>
        <v>-15.051688227227714</v>
      </c>
      <c r="BM103" s="38">
        <f t="shared" si="14"/>
        <v>-6.168505359095434</v>
      </c>
      <c r="BN103" s="38">
        <f t="shared" ref="BN103" si="16">IF(BN102&gt;0,BN102-BN101, " ")</f>
        <v>-3.4681403516988212</v>
      </c>
      <c r="BP103" s="38" t="str">
        <f t="shared" ref="BP103:BY103" si="17">IF(BP102&gt;0,BP102-BP101, " ")</f>
        <v xml:space="preserve"> </v>
      </c>
      <c r="BQ103" s="38">
        <f t="shared" si="17"/>
        <v>45.003440248303377</v>
      </c>
      <c r="BR103" s="38">
        <f t="shared" si="17"/>
        <v>-19.859571407956537</v>
      </c>
      <c r="BS103" s="38">
        <f t="shared" si="17"/>
        <v>-29.047189870605507</v>
      </c>
      <c r="BT103" s="38">
        <f t="shared" si="17"/>
        <v>70.437913433663198</v>
      </c>
      <c r="BU103" s="38">
        <f t="shared" si="17"/>
        <v>-295.21673341395217</v>
      </c>
      <c r="BV103" s="38" t="str">
        <f t="shared" si="17"/>
        <v xml:space="preserve"> </v>
      </c>
      <c r="BW103" s="38" t="str">
        <f t="shared" si="17"/>
        <v xml:space="preserve"> </v>
      </c>
      <c r="BX103" s="38" t="str">
        <f t="shared" si="17"/>
        <v xml:space="preserve"> </v>
      </c>
      <c r="BY103" s="38" t="str">
        <f t="shared" si="17"/>
        <v xml:space="preserve"> </v>
      </c>
      <c r="CA103" s="38" t="str">
        <f t="shared" ref="CA103:CJ103" si="18">IF(CA102&gt;0,CA102-CA101, " ")</f>
        <v xml:space="preserve"> </v>
      </c>
      <c r="CB103" s="38" t="str">
        <f t="shared" si="18"/>
        <v xml:space="preserve"> </v>
      </c>
      <c r="CC103" s="38" t="str">
        <f t="shared" si="18"/>
        <v xml:space="preserve"> </v>
      </c>
      <c r="CD103" s="38" t="str">
        <f t="shared" si="18"/>
        <v xml:space="preserve"> </v>
      </c>
      <c r="CE103" s="38" t="str">
        <f t="shared" si="18"/>
        <v xml:space="preserve"> </v>
      </c>
      <c r="CF103" s="38" t="str">
        <f t="shared" si="18"/>
        <v xml:space="preserve"> </v>
      </c>
      <c r="CG103" s="38" t="str">
        <f t="shared" si="18"/>
        <v xml:space="preserve"> </v>
      </c>
      <c r="CH103" s="38" t="str">
        <f t="shared" si="18"/>
        <v xml:space="preserve"> </v>
      </c>
      <c r="CI103" s="38" t="str">
        <f t="shared" si="18"/>
        <v xml:space="preserve"> </v>
      </c>
      <c r="CJ103" s="38" t="str">
        <f t="shared" si="18"/>
        <v xml:space="preserve"> </v>
      </c>
    </row>
    <row r="104" spans="1:88" x14ac:dyDescent="0.2">
      <c r="A104" s="40" t="s">
        <v>10</v>
      </c>
      <c r="B104" s="41" t="str">
        <f>(IF(B102&gt;0,B103/B101," "))</f>
        <v xml:space="preserve"> 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J104" s="41"/>
      <c r="AK104" s="41"/>
      <c r="AL104" s="41"/>
      <c r="AM104" s="41"/>
      <c r="AN104" s="41"/>
      <c r="AO104" s="41"/>
      <c r="AP104" s="41"/>
      <c r="AQ104" s="41"/>
      <c r="AR104" s="41"/>
      <c r="AT104" s="41" t="str">
        <f>(IF(AT102&gt;0,AT103/AT100," "))</f>
        <v xml:space="preserve"> </v>
      </c>
      <c r="AU104" s="41">
        <f t="shared" ref="AU104:BM104" si="19">(IF(AU102&gt;0,AU103/AU101," "))</f>
        <v>0</v>
      </c>
      <c r="AV104" s="41">
        <f t="shared" si="19"/>
        <v>0</v>
      </c>
      <c r="AW104" s="41">
        <f t="shared" si="19"/>
        <v>0</v>
      </c>
      <c r="AX104" s="41">
        <f t="shared" si="19"/>
        <v>0</v>
      </c>
      <c r="AY104" s="41">
        <f t="shared" si="19"/>
        <v>0</v>
      </c>
      <c r="AZ104" s="41">
        <f t="shared" si="19"/>
        <v>0</v>
      </c>
      <c r="BA104" s="41">
        <f t="shared" si="19"/>
        <v>0</v>
      </c>
      <c r="BB104" s="41">
        <f t="shared" si="19"/>
        <v>0</v>
      </c>
      <c r="BC104" s="41">
        <f t="shared" si="19"/>
        <v>0</v>
      </c>
      <c r="BD104" s="41"/>
      <c r="BE104" s="41" t="str">
        <f t="shared" si="19"/>
        <v xml:space="preserve"> </v>
      </c>
      <c r="BF104" s="41">
        <f t="shared" si="19"/>
        <v>-3.9712041179681105E-4</v>
      </c>
      <c r="BG104" s="41">
        <f t="shared" ref="BG104:BI104" si="20">(IF(BG102&gt;0,BG103/BG101," "))</f>
        <v>-1.389540657339742E-4</v>
      </c>
      <c r="BH104" s="41">
        <f t="shared" si="20"/>
        <v>-2.1434862220428752E-4</v>
      </c>
      <c r="BI104" s="41">
        <f t="shared" si="20"/>
        <v>-4.0449332705127627E-4</v>
      </c>
      <c r="BJ104" s="41">
        <f t="shared" si="19"/>
        <v>-1.1708101639487409E-4</v>
      </c>
      <c r="BK104" s="41">
        <f t="shared" si="19"/>
        <v>-2.0370698102739425E-4</v>
      </c>
      <c r="BL104" s="41">
        <f t="shared" si="19"/>
        <v>-7.3444072567906799E-4</v>
      </c>
      <c r="BM104" s="41">
        <f t="shared" si="19"/>
        <v>-2.9978489025148135E-4</v>
      </c>
      <c r="BN104" s="41">
        <f t="shared" ref="BN104" si="21">(IF(BN102&gt;0,BN103/BN101," "))</f>
        <v>-1.7336100635727812E-4</v>
      </c>
      <c r="BP104" s="41" t="str">
        <f t="shared" ref="BP104:BY104" si="22">(IF(BP102&gt;0,BP103/BP101," "))</f>
        <v xml:space="preserve"> </v>
      </c>
      <c r="BQ104" s="41">
        <f t="shared" si="22"/>
        <v>1.7366586395166665E-3</v>
      </c>
      <c r="BR104" s="41">
        <f t="shared" si="22"/>
        <v>-7.7380499731286468E-4</v>
      </c>
      <c r="BS104" s="41">
        <f t="shared" si="22"/>
        <v>-1.1329460188720124E-3</v>
      </c>
      <c r="BT104" s="41">
        <f t="shared" si="22"/>
        <v>2.7573541651788889E-3</v>
      </c>
      <c r="BU104" s="41">
        <f t="shared" si="22"/>
        <v>-1.142166571222865E-2</v>
      </c>
      <c r="BV104" s="41" t="str">
        <f t="shared" si="22"/>
        <v xml:space="preserve"> </v>
      </c>
      <c r="BW104" s="41" t="str">
        <f t="shared" si="22"/>
        <v xml:space="preserve"> </v>
      </c>
      <c r="BX104" s="41" t="str">
        <f t="shared" si="22"/>
        <v xml:space="preserve"> </v>
      </c>
      <c r="BY104" s="41" t="str">
        <f t="shared" si="22"/>
        <v xml:space="preserve"> </v>
      </c>
      <c r="CA104" s="41" t="str">
        <f t="shared" ref="CA104:CJ104" si="23">(IF(CA102&gt;0,CA103/CA101," "))</f>
        <v xml:space="preserve"> </v>
      </c>
      <c r="CB104" s="41" t="str">
        <f t="shared" si="23"/>
        <v xml:space="preserve"> </v>
      </c>
      <c r="CC104" s="41" t="str">
        <f t="shared" si="23"/>
        <v xml:space="preserve"> </v>
      </c>
      <c r="CD104" s="41" t="str">
        <f t="shared" si="23"/>
        <v xml:space="preserve"> </v>
      </c>
      <c r="CE104" s="41" t="str">
        <f t="shared" si="23"/>
        <v xml:space="preserve"> </v>
      </c>
      <c r="CF104" s="41" t="str">
        <f t="shared" si="23"/>
        <v xml:space="preserve"> </v>
      </c>
      <c r="CG104" s="41" t="str">
        <f t="shared" si="23"/>
        <v xml:space="preserve"> </v>
      </c>
      <c r="CH104" s="41" t="str">
        <f t="shared" si="23"/>
        <v xml:space="preserve"> </v>
      </c>
      <c r="CI104" s="41" t="str">
        <f t="shared" si="23"/>
        <v xml:space="preserve"> </v>
      </c>
      <c r="CJ104" s="41" t="str">
        <f t="shared" si="23"/>
        <v xml:space="preserve"> </v>
      </c>
    </row>
    <row r="105" spans="1:88" x14ac:dyDescent="0.2">
      <c r="A105" s="35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</row>
    <row r="106" spans="1:88" x14ac:dyDescent="0.2">
      <c r="A106" s="35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1:88" x14ac:dyDescent="0.2">
      <c r="A107" s="35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</row>
    <row r="108" spans="1:88" x14ac:dyDescent="0.2">
      <c r="A108" s="35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1:88" x14ac:dyDescent="0.2">
      <c r="A109" s="15"/>
      <c r="B109" s="17"/>
      <c r="C109" s="21"/>
      <c r="D109" s="21"/>
      <c r="E109" s="21"/>
      <c r="F109" s="21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88" x14ac:dyDescent="0.2">
      <c r="A110" s="22" t="s">
        <v>13</v>
      </c>
      <c r="B110" s="63" t="s">
        <v>70</v>
      </c>
      <c r="C110" s="63" t="s">
        <v>71</v>
      </c>
      <c r="D110" s="63" t="s">
        <v>72</v>
      </c>
      <c r="E110" s="63" t="s">
        <v>73</v>
      </c>
      <c r="F110" s="63" t="s">
        <v>74</v>
      </c>
      <c r="G110" s="63" t="s">
        <v>75</v>
      </c>
      <c r="H110" s="63" t="s">
        <v>76</v>
      </c>
      <c r="I110" s="63" t="s">
        <v>77</v>
      </c>
      <c r="J110" s="63" t="s">
        <v>78</v>
      </c>
      <c r="K110" s="63" t="s">
        <v>79</v>
      </c>
      <c r="L110" s="63"/>
      <c r="M110" s="63" t="s">
        <v>80</v>
      </c>
      <c r="N110" s="63" t="s">
        <v>81</v>
      </c>
      <c r="O110" s="63" t="s">
        <v>82</v>
      </c>
      <c r="P110" s="63" t="s">
        <v>83</v>
      </c>
      <c r="Q110" s="63" t="s">
        <v>84</v>
      </c>
      <c r="R110" s="63" t="s">
        <v>85</v>
      </c>
      <c r="S110" s="63" t="s">
        <v>86</v>
      </c>
      <c r="T110" s="63" t="s">
        <v>87</v>
      </c>
      <c r="U110" s="63" t="s">
        <v>88</v>
      </c>
      <c r="V110" s="63" t="s">
        <v>89</v>
      </c>
      <c r="X110" s="63" t="s">
        <v>90</v>
      </c>
      <c r="Y110" s="63" t="s">
        <v>91</v>
      </c>
      <c r="Z110" s="63" t="s">
        <v>92</v>
      </c>
      <c r="AA110" s="63" t="s">
        <v>93</v>
      </c>
      <c r="AB110" s="63" t="s">
        <v>94</v>
      </c>
      <c r="AC110" s="63" t="s">
        <v>95</v>
      </c>
      <c r="AD110" s="63" t="s">
        <v>96</v>
      </c>
      <c r="AE110" s="63" t="s">
        <v>97</v>
      </c>
      <c r="AF110" s="63" t="s">
        <v>98</v>
      </c>
      <c r="AG110" s="63" t="s">
        <v>99</v>
      </c>
      <c r="AI110" s="63" t="s">
        <v>100</v>
      </c>
      <c r="AJ110" s="63" t="s">
        <v>101</v>
      </c>
      <c r="AK110" s="63" t="s">
        <v>102</v>
      </c>
      <c r="AL110" s="63" t="s">
        <v>103</v>
      </c>
      <c r="AM110" s="63" t="s">
        <v>104</v>
      </c>
      <c r="AN110" s="63" t="s">
        <v>105</v>
      </c>
      <c r="AO110" s="63" t="s">
        <v>106</v>
      </c>
      <c r="AP110" s="63" t="s">
        <v>107</v>
      </c>
      <c r="AQ110" s="63" t="s">
        <v>108</v>
      </c>
      <c r="AR110" s="63" t="s">
        <v>109</v>
      </c>
      <c r="AT110" s="63" t="s">
        <v>126</v>
      </c>
      <c r="AU110" s="63" t="s">
        <v>127</v>
      </c>
      <c r="AV110" s="63" t="s">
        <v>128</v>
      </c>
      <c r="AW110" s="63" t="s">
        <v>129</v>
      </c>
      <c r="AX110" s="63" t="s">
        <v>130</v>
      </c>
      <c r="AY110" s="63" t="s">
        <v>131</v>
      </c>
      <c r="AZ110" s="63" t="s">
        <v>132</v>
      </c>
      <c r="BA110" s="63" t="s">
        <v>133</v>
      </c>
      <c r="BB110" s="63" t="s">
        <v>134</v>
      </c>
      <c r="BC110" s="63" t="s">
        <v>135</v>
      </c>
      <c r="BE110" s="63" t="s">
        <v>136</v>
      </c>
      <c r="BF110" s="63" t="s">
        <v>137</v>
      </c>
      <c r="BG110" s="63" t="s">
        <v>138</v>
      </c>
      <c r="BH110" s="63" t="s">
        <v>139</v>
      </c>
      <c r="BI110" s="63" t="s">
        <v>140</v>
      </c>
      <c r="BJ110" s="63" t="s">
        <v>141</v>
      </c>
      <c r="BK110" s="63" t="s">
        <v>142</v>
      </c>
      <c r="BL110" s="63" t="s">
        <v>143</v>
      </c>
      <c r="BM110" s="63" t="s">
        <v>144</v>
      </c>
      <c r="BN110" s="63" t="s">
        <v>145</v>
      </c>
      <c r="BP110" s="173" t="s">
        <v>191</v>
      </c>
      <c r="BQ110" s="173" t="s">
        <v>173</v>
      </c>
      <c r="BR110" s="173" t="s">
        <v>174</v>
      </c>
      <c r="BS110" s="173" t="s">
        <v>175</v>
      </c>
      <c r="BT110" s="173" t="s">
        <v>176</v>
      </c>
      <c r="BU110" s="173" t="s">
        <v>177</v>
      </c>
      <c r="BV110" s="173" t="s">
        <v>178</v>
      </c>
      <c r="BW110" s="173" t="s">
        <v>179</v>
      </c>
      <c r="BX110" s="173" t="s">
        <v>180</v>
      </c>
      <c r="BY110" s="173" t="s">
        <v>181</v>
      </c>
      <c r="BZ110" s="175"/>
      <c r="CA110" s="173" t="s">
        <v>192</v>
      </c>
      <c r="CB110" s="173" t="s">
        <v>182</v>
      </c>
      <c r="CC110" s="173" t="s">
        <v>183</v>
      </c>
      <c r="CD110" s="173" t="s">
        <v>184</v>
      </c>
      <c r="CE110" s="173" t="s">
        <v>185</v>
      </c>
      <c r="CF110" s="173" t="s">
        <v>186</v>
      </c>
      <c r="CG110" s="173" t="s">
        <v>187</v>
      </c>
      <c r="CH110" s="173" t="s">
        <v>188</v>
      </c>
      <c r="CI110" s="173" t="s">
        <v>189</v>
      </c>
      <c r="CJ110" s="173" t="s">
        <v>190</v>
      </c>
    </row>
    <row r="111" spans="1:88" s="33" customFormat="1" x14ac:dyDescent="0.2">
      <c r="A111" s="87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55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55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</row>
    <row r="112" spans="1:88" s="55" customFormat="1" x14ac:dyDescent="0.2">
      <c r="A112" s="64" t="str">
        <f>A101</f>
        <v>Feb 2024 FC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T112" s="39">
        <f t="shared" ref="AT112:BN112" si="24">AT94+AT101</f>
        <v>1021661.4800000001</v>
      </c>
      <c r="AU112" s="39">
        <f t="shared" si="24"/>
        <v>1058787.6189999999</v>
      </c>
      <c r="AV112" s="39">
        <f t="shared" si="24"/>
        <v>1058591.3769999999</v>
      </c>
      <c r="AW112" s="39">
        <f t="shared" si="24"/>
        <v>1056518.2540000002</v>
      </c>
      <c r="AX112" s="39">
        <f t="shared" si="24"/>
        <v>1053508.0070000002</v>
      </c>
      <c r="AY112" s="39">
        <f t="shared" si="24"/>
        <v>1052967.99</v>
      </c>
      <c r="AZ112" s="39">
        <f t="shared" si="24"/>
        <v>1051515.7930000001</v>
      </c>
      <c r="BA112" s="39">
        <f t="shared" si="24"/>
        <v>1048631.49</v>
      </c>
      <c r="BB112" s="39">
        <f t="shared" si="24"/>
        <v>1048074.8109999999</v>
      </c>
      <c r="BC112" s="39">
        <f t="shared" si="24"/>
        <v>1044382.2099999998</v>
      </c>
      <c r="BD112" s="33"/>
      <c r="BE112" s="39">
        <f t="shared" si="24"/>
        <v>1026200.0800000001</v>
      </c>
      <c r="BF112" s="39">
        <f t="shared" si="24"/>
        <v>1060814.252593179</v>
      </c>
      <c r="BG112" s="39">
        <f t="shared" si="24"/>
        <v>1061786.2977792865</v>
      </c>
      <c r="BH112" s="39">
        <f t="shared" si="24"/>
        <v>1060709.0390399131</v>
      </c>
      <c r="BI112" s="39">
        <f t="shared" si="24"/>
        <v>1058852.1164620232</v>
      </c>
      <c r="BJ112" s="39">
        <f t="shared" si="24"/>
        <v>1058909.7837550677</v>
      </c>
      <c r="BK112" s="39">
        <f t="shared" si="24"/>
        <v>1058280.5169372258</v>
      </c>
      <c r="BL112" s="39">
        <f t="shared" si="24"/>
        <v>1055455.1816882272</v>
      </c>
      <c r="BM112" s="39">
        <f t="shared" si="24"/>
        <v>1054029.4298053591</v>
      </c>
      <c r="BN112" s="39">
        <f t="shared" si="24"/>
        <v>1050236.3230403517</v>
      </c>
      <c r="BP112" s="39">
        <f t="shared" ref="BP112:BY112" si="25">BP94+BP101</f>
        <v>1020991.05</v>
      </c>
      <c r="BQ112" s="39">
        <f t="shared" si="25"/>
        <v>1057711.8789802312</v>
      </c>
      <c r="BR112" s="39">
        <f t="shared" si="25"/>
        <v>1058492.3182663715</v>
      </c>
      <c r="BS112" s="39">
        <f t="shared" si="25"/>
        <v>1057275.6763320293</v>
      </c>
      <c r="BT112" s="39">
        <f t="shared" si="25"/>
        <v>1055488.3941237819</v>
      </c>
      <c r="BU112" s="39">
        <f t="shared" si="25"/>
        <v>1054570.5901122424</v>
      </c>
      <c r="BV112" s="39">
        <f t="shared" si="25"/>
        <v>1053816.4817867812</v>
      </c>
      <c r="BW112" s="39">
        <f t="shared" si="25"/>
        <v>1050834.1210781187</v>
      </c>
      <c r="BX112" s="39">
        <f t="shared" si="25"/>
        <v>1049430.7568690961</v>
      </c>
      <c r="BY112" s="39">
        <f t="shared" si="25"/>
        <v>1045541.0945963502</v>
      </c>
      <c r="CA112" s="39">
        <f t="shared" ref="CA112:CJ112" si="26">CA94+CA101</f>
        <v>1017010.8983453846</v>
      </c>
      <c r="CB112" s="39">
        <f t="shared" si="26"/>
        <v>1054967.3622881486</v>
      </c>
      <c r="CC112" s="39">
        <f t="shared" si="26"/>
        <v>1055628.1254307453</v>
      </c>
      <c r="CD112" s="39">
        <f t="shared" si="26"/>
        <v>1054392.8950960841</v>
      </c>
      <c r="CE112" s="39">
        <f t="shared" si="26"/>
        <v>1052594.4734289066</v>
      </c>
      <c r="CF112" s="39">
        <f t="shared" si="26"/>
        <v>1051640.6899830408</v>
      </c>
      <c r="CG112" s="39">
        <f t="shared" si="26"/>
        <v>1050827.4296097346</v>
      </c>
      <c r="CH112" s="39">
        <f t="shared" si="26"/>
        <v>1047761.1870496878</v>
      </c>
      <c r="CI112" s="39">
        <f t="shared" si="26"/>
        <v>1046349.1836635206</v>
      </c>
      <c r="CJ112" s="39">
        <f t="shared" si="26"/>
        <v>1042423.7079640509</v>
      </c>
    </row>
    <row r="113" spans="1:88" s="33" customFormat="1" x14ac:dyDescent="0.2">
      <c r="A113" s="40" t="s">
        <v>8</v>
      </c>
      <c r="B113" s="46">
        <f>B102+B95</f>
        <v>1059665.0900000001</v>
      </c>
      <c r="C113" s="46">
        <f>C102+C95</f>
        <v>1090810.75</v>
      </c>
      <c r="D113" s="46">
        <f t="shared" ref="D113:Q113" si="27">D102+D95</f>
        <v>1090225.5730000001</v>
      </c>
      <c r="E113" s="46">
        <f t="shared" si="27"/>
        <v>1088423.8900000004</v>
      </c>
      <c r="F113" s="46">
        <f t="shared" si="27"/>
        <v>1085490.6930000002</v>
      </c>
      <c r="G113" s="46">
        <f t="shared" si="27"/>
        <v>1084772.8800000001</v>
      </c>
      <c r="H113" s="46">
        <f t="shared" si="27"/>
        <v>1083103.409</v>
      </c>
      <c r="I113" s="46">
        <f t="shared" si="27"/>
        <v>1080214.108</v>
      </c>
      <c r="J113" s="46">
        <f t="shared" si="27"/>
        <v>1078807.233</v>
      </c>
      <c r="K113" s="46">
        <f t="shared" si="27"/>
        <v>1074296.6129999999</v>
      </c>
      <c r="L113" s="46"/>
      <c r="M113" s="46">
        <f t="shared" si="27"/>
        <v>1058134.76</v>
      </c>
      <c r="N113" s="46">
        <f t="shared" si="27"/>
        <v>1091739.8662999999</v>
      </c>
      <c r="O113" s="46">
        <f t="shared" si="27"/>
        <v>1091363.6132999999</v>
      </c>
      <c r="P113" s="46">
        <f t="shared" si="27"/>
        <v>1089531.5933000001</v>
      </c>
      <c r="Q113" s="46">
        <f t="shared" si="27"/>
        <v>1086642.1233000003</v>
      </c>
      <c r="R113" s="46">
        <f t="shared" ref="R113:T113" si="28">R102+R95</f>
        <v>1086610.5633</v>
      </c>
      <c r="S113" s="46">
        <f t="shared" si="28"/>
        <v>1085217.6833000001</v>
      </c>
      <c r="T113" s="46">
        <f t="shared" si="28"/>
        <v>1082893.3432999998</v>
      </c>
      <c r="U113" s="46">
        <f t="shared" ref="U113:AI113" si="29">U102+U95</f>
        <v>1081779.3032999998</v>
      </c>
      <c r="V113" s="46">
        <f t="shared" si="29"/>
        <v>1077293.3333000001</v>
      </c>
      <c r="X113" s="46">
        <f t="shared" si="29"/>
        <v>1065041.7560000001</v>
      </c>
      <c r="Y113" s="46">
        <f t="shared" si="29"/>
        <v>1100616.1440000003</v>
      </c>
      <c r="Z113" s="46">
        <f t="shared" si="29"/>
        <v>1100042.3560000004</v>
      </c>
      <c r="AA113" s="46">
        <f t="shared" si="29"/>
        <v>1098310.814</v>
      </c>
      <c r="AB113" s="46">
        <f t="shared" si="29"/>
        <v>1095696.8639999998</v>
      </c>
      <c r="AC113" s="46">
        <f t="shared" si="29"/>
        <v>1095562.3140000005</v>
      </c>
      <c r="AD113" s="46">
        <f t="shared" si="29"/>
        <v>1093905.7000000002</v>
      </c>
      <c r="AE113" s="46">
        <f t="shared" si="29"/>
        <v>1093342.7300000002</v>
      </c>
      <c r="AF113" s="46">
        <f t="shared" si="29"/>
        <v>1092179.8699999999</v>
      </c>
      <c r="AG113" s="46">
        <f t="shared" si="29"/>
        <v>1087793.71</v>
      </c>
      <c r="AI113" s="46">
        <f t="shared" si="29"/>
        <v>1038195.7779999999</v>
      </c>
      <c r="AJ113" s="46">
        <f t="shared" ref="AJ113:AM113" si="30">AJ102+AJ95</f>
        <v>1063009.5678999999</v>
      </c>
      <c r="AK113" s="46">
        <f t="shared" si="30"/>
        <v>1060452.44</v>
      </c>
      <c r="AL113" s="46">
        <f t="shared" si="30"/>
        <v>1057286.1049999997</v>
      </c>
      <c r="AM113" s="46">
        <f t="shared" si="30"/>
        <v>1053935.294</v>
      </c>
      <c r="AN113" s="46">
        <f t="shared" ref="AN113:AO113" si="31">AN102+AN95</f>
        <v>1052749.7100000002</v>
      </c>
      <c r="AO113" s="46">
        <f t="shared" si="31"/>
        <v>1052455.7119999998</v>
      </c>
      <c r="AP113" s="46">
        <f t="shared" ref="AP113:BF113" si="32">AP102+AP95</f>
        <v>1049815.2327000001</v>
      </c>
      <c r="AQ113" s="46">
        <f t="shared" si="32"/>
        <v>1049483.7299999997</v>
      </c>
      <c r="AR113" s="46">
        <f t="shared" si="32"/>
        <v>1046100.2309</v>
      </c>
      <c r="AT113" s="46">
        <f t="shared" si="32"/>
        <v>1021661.4800000001</v>
      </c>
      <c r="AU113" s="46">
        <f t="shared" si="32"/>
        <v>1058787.6189999999</v>
      </c>
      <c r="AV113" s="46">
        <f t="shared" si="32"/>
        <v>1058591.3769999999</v>
      </c>
      <c r="AW113" s="46">
        <f t="shared" si="32"/>
        <v>1056518.2540000002</v>
      </c>
      <c r="AX113" s="46">
        <f t="shared" si="32"/>
        <v>1053508.0070000002</v>
      </c>
      <c r="AY113" s="46">
        <f t="shared" si="32"/>
        <v>1052967.99</v>
      </c>
      <c r="AZ113" s="46">
        <f t="shared" si="32"/>
        <v>1051515.7930000001</v>
      </c>
      <c r="BA113" s="46">
        <f t="shared" si="32"/>
        <v>1048631.49</v>
      </c>
      <c r="BB113" s="46">
        <f t="shared" si="32"/>
        <v>1048074.8109999999</v>
      </c>
      <c r="BC113" s="46">
        <f t="shared" si="32"/>
        <v>1044382.2099999998</v>
      </c>
      <c r="BE113" s="46">
        <f t="shared" si="32"/>
        <v>1026217.1200000001</v>
      </c>
      <c r="BF113" s="46">
        <f t="shared" si="32"/>
        <v>1060847.1300000001</v>
      </c>
      <c r="BG113" s="46">
        <f t="shared" ref="BG113:BM113" si="33">BG102+BG95</f>
        <v>1061789.3900000001</v>
      </c>
      <c r="BH113" s="46">
        <f t="shared" si="33"/>
        <v>1060688.7799999998</v>
      </c>
      <c r="BI113" s="46">
        <f t="shared" si="33"/>
        <v>1058841.4400000002</v>
      </c>
      <c r="BJ113" s="46">
        <f t="shared" si="33"/>
        <v>1058927.01</v>
      </c>
      <c r="BK113" s="46">
        <f t="shared" si="33"/>
        <v>1058309.7800000003</v>
      </c>
      <c r="BL113" s="46">
        <f t="shared" si="33"/>
        <v>1055483.7000000002</v>
      </c>
      <c r="BM113" s="46">
        <f t="shared" si="33"/>
        <v>1054126.6113</v>
      </c>
      <c r="BN113" s="46">
        <f t="shared" ref="BN113:BP113" si="34">BN102+BN95</f>
        <v>1050319.9549</v>
      </c>
      <c r="BP113" s="46">
        <f t="shared" si="34"/>
        <v>1020861.5100000001</v>
      </c>
      <c r="BQ113" s="46">
        <f t="shared" ref="BQ113:BU113" si="35">BQ102+BQ95</f>
        <v>1057724.3724204798</v>
      </c>
      <c r="BR113" s="46">
        <f t="shared" si="35"/>
        <v>1058369.8775546791</v>
      </c>
      <c r="BS113" s="46">
        <f t="shared" si="35"/>
        <v>1057202.9381791169</v>
      </c>
      <c r="BT113" s="46">
        <f t="shared" si="35"/>
        <v>1055418.9098456162</v>
      </c>
      <c r="BU113" s="46">
        <f t="shared" si="35"/>
        <v>1055402.4255444256</v>
      </c>
      <c r="BV113" s="85"/>
      <c r="BW113" s="85"/>
      <c r="BX113" s="85"/>
      <c r="BY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</row>
    <row r="114" spans="1:88" s="33" customFormat="1" x14ac:dyDescent="0.2">
      <c r="A114" s="35" t="s">
        <v>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T114" s="38">
        <f t="shared" ref="AT114:BC114" si="36">IF(AT113&gt;0,AT113-AT112, " ")</f>
        <v>0</v>
      </c>
      <c r="AU114" s="38">
        <f t="shared" si="36"/>
        <v>0</v>
      </c>
      <c r="AV114" s="38">
        <f t="shared" si="36"/>
        <v>0</v>
      </c>
      <c r="AW114" s="38">
        <f t="shared" si="36"/>
        <v>0</v>
      </c>
      <c r="AX114" s="38">
        <f t="shared" si="36"/>
        <v>0</v>
      </c>
      <c r="AY114" s="38">
        <f t="shared" si="36"/>
        <v>0</v>
      </c>
      <c r="AZ114" s="38">
        <f t="shared" si="36"/>
        <v>0</v>
      </c>
      <c r="BA114" s="38">
        <f t="shared" si="36"/>
        <v>0</v>
      </c>
      <c r="BB114" s="38">
        <f t="shared" si="36"/>
        <v>0</v>
      </c>
      <c r="BC114" s="38">
        <f t="shared" si="36"/>
        <v>0</v>
      </c>
      <c r="BD114" s="38"/>
      <c r="BE114" s="38">
        <f>IF(BE113&gt;0,BE113-BE112, " ")</f>
        <v>17.040000000037253</v>
      </c>
      <c r="BF114" s="38">
        <f t="shared" ref="BF114:BM114" si="37">IF(BF113&gt;0,BF113-BF112, " ")</f>
        <v>32.87740682112053</v>
      </c>
      <c r="BG114" s="38">
        <f t="shared" ref="BG114:BI114" si="38">IF(BG113&gt;0,BG113-BG112, " ")</f>
        <v>3.0922207136172801</v>
      </c>
      <c r="BH114" s="38">
        <f t="shared" si="38"/>
        <v>-20.25903991330415</v>
      </c>
      <c r="BI114" s="38">
        <f t="shared" si="38"/>
        <v>-10.676462023053318</v>
      </c>
      <c r="BJ114" s="38">
        <f t="shared" si="37"/>
        <v>17.226244932273403</v>
      </c>
      <c r="BK114" s="38">
        <f t="shared" si="37"/>
        <v>29.263062774436548</v>
      </c>
      <c r="BL114" s="38">
        <f t="shared" si="37"/>
        <v>28.518311772961169</v>
      </c>
      <c r="BM114" s="38">
        <f t="shared" si="37"/>
        <v>97.181494640884921</v>
      </c>
      <c r="BN114" s="38">
        <f t="shared" ref="BN114:BP114" si="39">IF(BN113&gt;0,BN113-BN112, " ")</f>
        <v>83.631859648274258</v>
      </c>
      <c r="BP114" s="38">
        <f t="shared" si="39"/>
        <v>-129.53999999992084</v>
      </c>
      <c r="BQ114" s="38">
        <f t="shared" ref="BQ114" si="40">IF(BQ113&gt;0,BQ113-BQ112, " ")</f>
        <v>12.493440248537809</v>
      </c>
      <c r="BR114" s="38">
        <f t="shared" ref="BR114:BY114" si="41">IF(BR113&gt;0,BR113-BR112, " ")</f>
        <v>-122.44071169244125</v>
      </c>
      <c r="BS114" s="38">
        <f t="shared" si="41"/>
        <v>-72.738152912352234</v>
      </c>
      <c r="BT114" s="38">
        <f t="shared" si="41"/>
        <v>-69.484278165735304</v>
      </c>
      <c r="BU114" s="38">
        <f t="shared" si="41"/>
        <v>831.8354321832303</v>
      </c>
      <c r="BV114" s="38" t="str">
        <f t="shared" si="41"/>
        <v xml:space="preserve"> </v>
      </c>
      <c r="BW114" s="38" t="str">
        <f t="shared" si="41"/>
        <v xml:space="preserve"> </v>
      </c>
      <c r="BX114" s="38" t="str">
        <f t="shared" si="41"/>
        <v xml:space="preserve"> </v>
      </c>
      <c r="BY114" s="38" t="str">
        <f t="shared" si="41"/>
        <v xml:space="preserve"> </v>
      </c>
      <c r="CA114" s="38" t="str">
        <f>IF(CA113&gt;0,CA113-CA112, " ")</f>
        <v xml:space="preserve"> </v>
      </c>
      <c r="CB114" s="38" t="str">
        <f t="shared" ref="CB114:CJ114" si="42">IF(CB113&gt;0,CB113-CB112, " ")</f>
        <v xml:space="preserve"> </v>
      </c>
      <c r="CC114" s="38" t="str">
        <f t="shared" si="42"/>
        <v xml:space="preserve"> </v>
      </c>
      <c r="CD114" s="38" t="str">
        <f t="shared" si="42"/>
        <v xml:space="preserve"> </v>
      </c>
      <c r="CE114" s="38" t="str">
        <f t="shared" si="42"/>
        <v xml:space="preserve"> </v>
      </c>
      <c r="CF114" s="38" t="str">
        <f t="shared" si="42"/>
        <v xml:space="preserve"> </v>
      </c>
      <c r="CG114" s="38" t="str">
        <f t="shared" si="42"/>
        <v xml:space="preserve"> </v>
      </c>
      <c r="CH114" s="38" t="str">
        <f t="shared" si="42"/>
        <v xml:space="preserve"> </v>
      </c>
      <c r="CI114" s="38" t="str">
        <f t="shared" si="42"/>
        <v xml:space="preserve"> </v>
      </c>
      <c r="CJ114" s="38" t="str">
        <f t="shared" si="42"/>
        <v xml:space="preserve"> </v>
      </c>
    </row>
    <row r="115" spans="1:88" s="33" customFormat="1" x14ac:dyDescent="0.2">
      <c r="A115" s="40" t="s">
        <v>10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T115" s="41">
        <f t="shared" ref="AT115:BM115" si="43">(IF(AT113&gt;0,AT114/AT112," "))</f>
        <v>0</v>
      </c>
      <c r="AU115" s="41">
        <f t="shared" si="43"/>
        <v>0</v>
      </c>
      <c r="AV115" s="41">
        <f t="shared" si="43"/>
        <v>0</v>
      </c>
      <c r="AW115" s="41">
        <f t="shared" si="43"/>
        <v>0</v>
      </c>
      <c r="AX115" s="41">
        <f t="shared" si="43"/>
        <v>0</v>
      </c>
      <c r="AY115" s="41">
        <f t="shared" si="43"/>
        <v>0</v>
      </c>
      <c r="AZ115" s="41">
        <f t="shared" si="43"/>
        <v>0</v>
      </c>
      <c r="BA115" s="41">
        <f t="shared" si="43"/>
        <v>0</v>
      </c>
      <c r="BB115" s="41">
        <f t="shared" si="43"/>
        <v>0</v>
      </c>
      <c r="BC115" s="41">
        <f t="shared" si="43"/>
        <v>0</v>
      </c>
      <c r="BD115" s="41"/>
      <c r="BE115" s="41">
        <f t="shared" si="43"/>
        <v>1.6604949007641133E-5</v>
      </c>
      <c r="BF115" s="41">
        <f t="shared" si="43"/>
        <v>3.0992614155353903E-5</v>
      </c>
      <c r="BG115" s="41">
        <f t="shared" ref="BG115:BI115" si="44">(IF(BG113&gt;0,BG114/BG112," "))</f>
        <v>2.9122816145627641E-6</v>
      </c>
      <c r="BH115" s="41">
        <f t="shared" si="44"/>
        <v>-1.9099526041223667E-5</v>
      </c>
      <c r="BI115" s="41">
        <f t="shared" si="44"/>
        <v>-1.0083053012848409E-5</v>
      </c>
      <c r="BJ115" s="41">
        <f t="shared" si="43"/>
        <v>1.6267906101675928E-5</v>
      </c>
      <c r="BK115" s="41">
        <f t="shared" si="43"/>
        <v>2.7651518010675377E-5</v>
      </c>
      <c r="BL115" s="41">
        <f t="shared" si="43"/>
        <v>2.7019917347267566E-5</v>
      </c>
      <c r="BM115" s="41">
        <f t="shared" si="43"/>
        <v>9.2199982175858984E-5</v>
      </c>
      <c r="BN115" s="41">
        <f t="shared" ref="BN115:BP115" si="45">(IF(BN113&gt;0,BN114/BN112," "))</f>
        <v>7.9631467521677971E-5</v>
      </c>
      <c r="BP115" s="41">
        <f t="shared" si="45"/>
        <v>-1.2687672433555694E-4</v>
      </c>
      <c r="BQ115" s="41">
        <f t="shared" ref="BQ115" si="46">(IF(BQ113&gt;0,BQ114/BQ112," "))</f>
        <v>1.1811761309311449E-5</v>
      </c>
      <c r="BR115" s="41">
        <f t="shared" ref="BR115:BY115" si="47">(IF(BR113&gt;0,BR114/BR112," "))</f>
        <v>-1.1567463417493487E-4</v>
      </c>
      <c r="BS115" s="41">
        <f t="shared" si="47"/>
        <v>-6.8797717133435099E-5</v>
      </c>
      <c r="BT115" s="41">
        <f t="shared" si="47"/>
        <v>-6.5831399523268053E-5</v>
      </c>
      <c r="BU115" s="41">
        <f t="shared" si="47"/>
        <v>7.8879066037172013E-4</v>
      </c>
      <c r="BV115" s="41" t="str">
        <f t="shared" si="47"/>
        <v xml:space="preserve"> </v>
      </c>
      <c r="BW115" s="41" t="str">
        <f t="shared" si="47"/>
        <v xml:space="preserve"> </v>
      </c>
      <c r="BX115" s="41" t="str">
        <f t="shared" si="47"/>
        <v xml:space="preserve"> </v>
      </c>
      <c r="BY115" s="41" t="str">
        <f t="shared" si="47"/>
        <v xml:space="preserve"> </v>
      </c>
      <c r="CA115" s="41" t="str">
        <f t="shared" ref="CA115:CJ115" si="48">(IF(CA113&gt;0,CA114/CA112," "))</f>
        <v xml:space="preserve"> </v>
      </c>
      <c r="CB115" s="41" t="str">
        <f t="shared" si="48"/>
        <v xml:space="preserve"> </v>
      </c>
      <c r="CC115" s="41" t="str">
        <f t="shared" si="48"/>
        <v xml:space="preserve"> </v>
      </c>
      <c r="CD115" s="41" t="str">
        <f t="shared" si="48"/>
        <v xml:space="preserve"> </v>
      </c>
      <c r="CE115" s="41" t="str">
        <f t="shared" si="48"/>
        <v xml:space="preserve"> </v>
      </c>
      <c r="CF115" s="41" t="str">
        <f t="shared" si="48"/>
        <v xml:space="preserve"> </v>
      </c>
      <c r="CG115" s="41" t="str">
        <f t="shared" si="48"/>
        <v xml:space="preserve"> </v>
      </c>
      <c r="CH115" s="41" t="str">
        <f t="shared" si="48"/>
        <v xml:space="preserve"> </v>
      </c>
      <c r="CI115" s="41" t="str">
        <f t="shared" si="48"/>
        <v xml:space="preserve"> </v>
      </c>
      <c r="CJ115" s="41" t="str">
        <f t="shared" si="48"/>
        <v xml:space="preserve"> </v>
      </c>
    </row>
    <row r="116" spans="1:88" x14ac:dyDescent="0.2">
      <c r="A116" s="15"/>
      <c r="B116" s="17"/>
      <c r="C116" s="21"/>
      <c r="D116" s="21"/>
      <c r="E116" s="21"/>
      <c r="F116" s="2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88" ht="15" customHeight="1" x14ac:dyDescent="0.2">
      <c r="A117" s="216"/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AB117" s="90"/>
    </row>
    <row r="122" spans="1:88" x14ac:dyDescent="0.2">
      <c r="AJ122" s="123"/>
      <c r="AT122" s="32"/>
    </row>
    <row r="123" spans="1:88" x14ac:dyDescent="0.2">
      <c r="AJ123" s="123"/>
      <c r="AS123" s="86"/>
      <c r="AT123" s="181"/>
    </row>
    <row r="124" spans="1:88" x14ac:dyDescent="0.2">
      <c r="AJ124" s="149"/>
      <c r="AT124" s="123"/>
    </row>
    <row r="125" spans="1:88" x14ac:dyDescent="0.2">
      <c r="AT125" s="117"/>
    </row>
  </sheetData>
  <mergeCells count="1">
    <mergeCell ref="A117:V117"/>
  </mergeCells>
  <pageMargins left="0.5" right="0.5" top="1" bottom="1" header="0.5" footer="0.5"/>
  <pageSetup scale="75" orientation="portrait" r:id="rId1"/>
  <headerFooter alignWithMargins="0">
    <oddFooter>&amp;L&amp;"-,Regular"&amp;8 D:\CFC\K12\K12 FC 200903\ &amp;F&amp;"Arial,Regular"_x000D_
_x000D_
&amp;"-,Regular" &amp;A&amp;C&amp;"-,Regular"&amp;8&amp;P &amp;R&amp;"-,Regular"&amp;8 &amp;D</oddFooter>
  </headerFooter>
  <rowBreaks count="1" manualBreakCount="1">
    <brk id="5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CJ98"/>
  <sheetViews>
    <sheetView topLeftCell="AY46" zoomScale="85" zoomScaleNormal="85" workbookViewId="0">
      <selection activeCell="BU103" sqref="BU103"/>
    </sheetView>
  </sheetViews>
  <sheetFormatPr defaultRowHeight="12.75" x14ac:dyDescent="0.2"/>
  <cols>
    <col min="1" max="1" width="9.625" style="1" customWidth="1"/>
    <col min="2" max="5" width="7.5" style="1" customWidth="1"/>
    <col min="6" max="6" width="9" style="1" customWidth="1"/>
    <col min="7" max="10" width="7.5" style="1" customWidth="1"/>
    <col min="11" max="21" width="7.5" customWidth="1"/>
  </cols>
  <sheetData>
    <row r="1" spans="1:88" x14ac:dyDescent="0.2">
      <c r="A1" s="1" t="s">
        <v>28</v>
      </c>
      <c r="D1" s="1" t="str">
        <f>TitlePage!A19</f>
        <v>Feb 2024 FC</v>
      </c>
      <c r="E1" s="1" t="s">
        <v>62</v>
      </c>
      <c r="F1" s="1" t="str">
        <f>TitlePage!A21</f>
        <v>2022-23 FINAL 2023 Apportionment; Feb 2024  Apportionment</v>
      </c>
      <c r="G1" s="1" t="s">
        <v>1</v>
      </c>
      <c r="H1" s="10">
        <f>TitlePage!$A$22</f>
        <v>45349</v>
      </c>
      <c r="I1" s="68">
        <f>TitlePage!A17</f>
        <v>0</v>
      </c>
      <c r="J1"/>
    </row>
    <row r="4" spans="1:88" x14ac:dyDescent="0.2">
      <c r="A4" s="1" t="s">
        <v>63</v>
      </c>
      <c r="F4" s="72" t="s">
        <v>66</v>
      </c>
      <c r="I4" s="71"/>
      <c r="J4" s="5"/>
      <c r="K4" s="33"/>
      <c r="L4" s="33"/>
    </row>
    <row r="5" spans="1:88" x14ac:dyDescent="0.2">
      <c r="A5" s="1" t="s">
        <v>6</v>
      </c>
      <c r="F5" s="73" t="s">
        <v>65</v>
      </c>
      <c r="J5" s="5"/>
      <c r="K5" s="33"/>
      <c r="L5" s="33"/>
    </row>
    <row r="7" spans="1:88" x14ac:dyDescent="0.2">
      <c r="A7" s="1" t="s">
        <v>43</v>
      </c>
      <c r="K7" s="1"/>
      <c r="R7" s="1"/>
      <c r="S7" s="1"/>
      <c r="T7" s="1"/>
      <c r="U7" s="1"/>
      <c r="V7" s="1"/>
      <c r="AC7" s="1"/>
      <c r="AD7" s="1"/>
      <c r="AE7" s="1"/>
      <c r="AF7" s="1"/>
      <c r="AG7" s="1"/>
      <c r="AN7" s="1"/>
      <c r="AO7" s="1"/>
      <c r="AP7" s="1"/>
      <c r="AQ7" s="1"/>
      <c r="AR7" s="1"/>
      <c r="AT7" s="32"/>
    </row>
    <row r="8" spans="1:88" x14ac:dyDescent="0.2">
      <c r="A8" s="1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88" x14ac:dyDescent="0.2">
      <c r="A9" s="22" t="s">
        <v>29</v>
      </c>
      <c r="B9" s="63" t="s">
        <v>70</v>
      </c>
      <c r="C9" s="63" t="s">
        <v>71</v>
      </c>
      <c r="D9" s="63" t="s">
        <v>72</v>
      </c>
      <c r="E9" s="63" t="s">
        <v>73</v>
      </c>
      <c r="F9" s="63" t="s">
        <v>74</v>
      </c>
      <c r="G9" s="63" t="s">
        <v>75</v>
      </c>
      <c r="H9" s="63" t="s">
        <v>76</v>
      </c>
      <c r="I9" s="63" t="s">
        <v>77</v>
      </c>
      <c r="J9" s="63" t="s">
        <v>78</v>
      </c>
      <c r="K9" s="63" t="s">
        <v>79</v>
      </c>
      <c r="L9" s="63"/>
      <c r="M9" s="63" t="s">
        <v>80</v>
      </c>
      <c r="N9" s="63" t="s">
        <v>81</v>
      </c>
      <c r="O9" s="63" t="s">
        <v>82</v>
      </c>
      <c r="P9" s="63" t="s">
        <v>83</v>
      </c>
      <c r="Q9" s="63" t="s">
        <v>84</v>
      </c>
      <c r="R9" s="63" t="s">
        <v>85</v>
      </c>
      <c r="S9" s="63" t="s">
        <v>86</v>
      </c>
      <c r="T9" s="63" t="s">
        <v>87</v>
      </c>
      <c r="U9" s="63" t="s">
        <v>88</v>
      </c>
      <c r="V9" s="63" t="s">
        <v>89</v>
      </c>
      <c r="X9" s="63" t="s">
        <v>90</v>
      </c>
      <c r="Y9" s="63" t="s">
        <v>91</v>
      </c>
      <c r="Z9" s="63" t="s">
        <v>92</v>
      </c>
      <c r="AA9" s="63" t="s">
        <v>93</v>
      </c>
      <c r="AB9" s="63" t="s">
        <v>94</v>
      </c>
      <c r="AC9" s="63" t="s">
        <v>95</v>
      </c>
      <c r="AD9" s="63" t="s">
        <v>96</v>
      </c>
      <c r="AE9" s="63" t="s">
        <v>97</v>
      </c>
      <c r="AF9" s="63" t="s">
        <v>98</v>
      </c>
      <c r="AG9" s="63" t="s">
        <v>99</v>
      </c>
      <c r="AI9" s="63" t="s">
        <v>100</v>
      </c>
      <c r="AJ9" s="63" t="s">
        <v>101</v>
      </c>
      <c r="AK9" s="63" t="s">
        <v>102</v>
      </c>
      <c r="AL9" s="63" t="s">
        <v>103</v>
      </c>
      <c r="AM9" s="63" t="s">
        <v>104</v>
      </c>
      <c r="AN9" s="63" t="s">
        <v>105</v>
      </c>
      <c r="AO9" s="63" t="s">
        <v>106</v>
      </c>
      <c r="AP9" s="63" t="s">
        <v>107</v>
      </c>
      <c r="AQ9" s="63" t="s">
        <v>108</v>
      </c>
      <c r="AR9" s="63" t="s">
        <v>109</v>
      </c>
      <c r="AS9" s="78"/>
      <c r="AT9" s="63" t="s">
        <v>126</v>
      </c>
      <c r="AU9" s="63" t="s">
        <v>127</v>
      </c>
      <c r="AV9" s="63" t="s">
        <v>128</v>
      </c>
      <c r="AW9" s="63" t="s">
        <v>129</v>
      </c>
      <c r="AX9" s="63" t="s">
        <v>130</v>
      </c>
      <c r="AY9" s="63" t="s">
        <v>131</v>
      </c>
      <c r="AZ9" s="63" t="s">
        <v>132</v>
      </c>
      <c r="BA9" s="63" t="s">
        <v>133</v>
      </c>
      <c r="BB9" s="63" t="s">
        <v>134</v>
      </c>
      <c r="BC9" s="63" t="s">
        <v>135</v>
      </c>
      <c r="BE9" s="63" t="s">
        <v>136</v>
      </c>
      <c r="BF9" s="63" t="s">
        <v>137</v>
      </c>
      <c r="BG9" s="63" t="s">
        <v>138</v>
      </c>
      <c r="BH9" s="63" t="s">
        <v>139</v>
      </c>
      <c r="BI9" s="63" t="s">
        <v>140</v>
      </c>
      <c r="BJ9" s="63" t="s">
        <v>141</v>
      </c>
      <c r="BK9" s="63" t="s">
        <v>142</v>
      </c>
      <c r="BL9" s="63" t="s">
        <v>143</v>
      </c>
      <c r="BM9" s="63" t="s">
        <v>144</v>
      </c>
      <c r="BN9" s="63" t="s">
        <v>145</v>
      </c>
      <c r="BO9" s="78"/>
      <c r="BP9" s="173" t="s">
        <v>191</v>
      </c>
      <c r="BQ9" s="173" t="s">
        <v>173</v>
      </c>
      <c r="BR9" s="173" t="s">
        <v>174</v>
      </c>
      <c r="BS9" s="173" t="s">
        <v>175</v>
      </c>
      <c r="BT9" s="173" t="s">
        <v>176</v>
      </c>
      <c r="BU9" s="173" t="s">
        <v>177</v>
      </c>
      <c r="BV9" s="173" t="s">
        <v>178</v>
      </c>
      <c r="BW9" s="173" t="s">
        <v>179</v>
      </c>
      <c r="BX9" s="173" t="s">
        <v>180</v>
      </c>
      <c r="BY9" s="173" t="s">
        <v>181</v>
      </c>
      <c r="BZ9" s="175"/>
      <c r="CA9" s="173" t="s">
        <v>192</v>
      </c>
      <c r="CB9" s="173" t="s">
        <v>182</v>
      </c>
      <c r="CC9" s="173" t="s">
        <v>183</v>
      </c>
      <c r="CD9" s="173" t="s">
        <v>184</v>
      </c>
      <c r="CE9" s="173" t="s">
        <v>185</v>
      </c>
      <c r="CF9" s="173" t="s">
        <v>186</v>
      </c>
      <c r="CG9" s="173" t="s">
        <v>187</v>
      </c>
      <c r="CH9" s="173" t="s">
        <v>188</v>
      </c>
      <c r="CI9" s="173" t="s">
        <v>189</v>
      </c>
      <c r="CJ9" s="173" t="s">
        <v>190</v>
      </c>
    </row>
    <row r="10" spans="1:88" s="70" customFormat="1" x14ac:dyDescent="0.2">
      <c r="A10" s="3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AT10" s="93" t="s">
        <v>152</v>
      </c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 t="s">
        <v>152</v>
      </c>
      <c r="BF10" s="93"/>
      <c r="BG10" s="179"/>
      <c r="BH10" s="93"/>
      <c r="BI10" s="93"/>
      <c r="BJ10" s="93"/>
      <c r="BK10" s="93"/>
      <c r="BL10" s="93"/>
      <c r="BM10" s="93"/>
      <c r="BN10" s="93"/>
    </row>
    <row r="11" spans="1:88" x14ac:dyDescent="0.2">
      <c r="A11" s="35" t="str">
        <f>D1</f>
        <v>Feb 2024 FC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>
        <f>'ALL K12 FTEs Grade TRACKING'!AT11-'Charters ALL'!AT45</f>
        <v>75081.799999999988</v>
      </c>
      <c r="AU11" s="36">
        <f>'ALL K12 FTEs Grade TRACKING'!AU11-'Charters ALL'!AU45</f>
        <v>77463.520000000019</v>
      </c>
      <c r="AV11" s="36">
        <f>'ALL K12 FTEs Grade TRACKING'!AV11-'Charters ALL'!AV45</f>
        <v>78148.97</v>
      </c>
      <c r="AW11" s="36">
        <f>'ALL K12 FTEs Grade TRACKING'!AW11-'Charters ALL'!AW45</f>
        <v>78275.900000000009</v>
      </c>
      <c r="AX11" s="36">
        <f>'ALL K12 FTEs Grade TRACKING'!AX11-'Charters ALL'!AX45</f>
        <v>78677.310000000012</v>
      </c>
      <c r="AY11" s="36">
        <f>'ALL K12 FTEs Grade TRACKING'!AY11-'Charters ALL'!AY45</f>
        <v>79744.000000000029</v>
      </c>
      <c r="AZ11" s="36">
        <f>'ALL K12 FTEs Grade TRACKING'!AZ11-'Charters ALL'!AZ45</f>
        <v>79942.590000000011</v>
      </c>
      <c r="BA11" s="36">
        <f>'ALL K12 FTEs Grade TRACKING'!BA11-'Charters ALL'!BA45</f>
        <v>80082.390000000014</v>
      </c>
      <c r="BB11" s="36">
        <f>'ALL K12 FTEs Grade TRACKING'!BB11-'Charters ALL'!BB45</f>
        <v>80160.780000000028</v>
      </c>
      <c r="BC11" s="36">
        <f>'ALL K12 FTEs Grade TRACKING'!BC11-'Charters ALL'!BC45</f>
        <v>79981.34000000004</v>
      </c>
      <c r="BD11" s="36"/>
      <c r="BE11" s="36">
        <f>'ALL K12 FTEs Grade TRACKING'!BE11-'Charters ALL'!BE45</f>
        <v>75125.58</v>
      </c>
      <c r="BF11" s="36">
        <f>'ALL K12 FTEs Grade TRACKING'!BF11-'Charters ALL'!BF45</f>
        <v>77307.549999999974</v>
      </c>
      <c r="BG11" s="36">
        <f>'ALL K12 FTEs Grade TRACKING'!BG11-'Charters ALL'!BG45</f>
        <v>78234.930000000008</v>
      </c>
      <c r="BH11" s="36">
        <f>'ALL K12 FTEs Grade TRACKING'!BH11-'Charters ALL'!BH45</f>
        <v>78557.059999999969</v>
      </c>
      <c r="BI11" s="36">
        <f>'ALL K12 FTEs Grade TRACKING'!BI11-'Charters ALL'!BI45</f>
        <v>78819.849999999991</v>
      </c>
      <c r="BJ11" s="36">
        <f>'ALL K12 FTEs Grade TRACKING'!BJ11-'Charters ALL'!BJ45</f>
        <v>79909.22</v>
      </c>
      <c r="BK11" s="36">
        <f>'ALL K12 FTEs Grade TRACKING'!BK11-'Charters ALL'!BK45</f>
        <v>80051.209999999963</v>
      </c>
      <c r="BL11" s="36">
        <f>'ALL K12 FTEs Grade TRACKING'!BL11-'Charters ALL'!BL45</f>
        <v>80099.89999999998</v>
      </c>
      <c r="BM11" s="36">
        <f>'ALL K12 FTEs Grade TRACKING'!BM11-'Charters ALL'!BM45</f>
        <v>80098.661300000007</v>
      </c>
      <c r="BN11" s="36">
        <f>'ALL K12 FTEs Grade TRACKING'!BN11-'Charters ALL'!BN45</f>
        <v>79983.420000000013</v>
      </c>
      <c r="BO11" s="36"/>
      <c r="BP11" s="36">
        <f>'ALL K12 FTEs Grade TRACKING'!BP11-'Charters ALL'!BP45</f>
        <v>70101.429999999978</v>
      </c>
      <c r="BQ11" s="36">
        <f>'ALL K12 FTEs Grade TRACKING'!BQ11-'Charters ALL'!BQ45</f>
        <v>71470</v>
      </c>
      <c r="BR11" s="36">
        <f>'ALL K12 FTEs Grade TRACKING'!BR11-'Charters ALL'!BR45</f>
        <v>71878.225905254178</v>
      </c>
      <c r="BS11" s="36">
        <f>'ALL K12 FTEs Grade TRACKING'!BS11-'Charters ALL'!BS45</f>
        <v>71917.63948991253</v>
      </c>
      <c r="BT11" s="36">
        <f>'ALL K12 FTEs Grade TRACKING'!BT11-'Charters ALL'!BT45</f>
        <v>71911.397331315617</v>
      </c>
      <c r="BU11" s="36">
        <f>'ALL K12 FTEs Grade TRACKING'!BU11-'Charters ALL'!BU45</f>
        <v>71990.399842131053</v>
      </c>
      <c r="BV11" s="36">
        <f>'ALL K12 FTEs Grade TRACKING'!BV11-'Charters ALL'!BV45</f>
        <v>72094.42434779623</v>
      </c>
      <c r="BW11" s="36">
        <f>'ALL K12 FTEs Grade TRACKING'!BW11-'Charters ALL'!BW45</f>
        <v>72171.152001825874</v>
      </c>
      <c r="BX11" s="36">
        <f>'ALL K12 FTEs Grade TRACKING'!BX11-'Charters ALL'!BX45</f>
        <v>72171.222481703662</v>
      </c>
      <c r="BY11" s="36">
        <f>'ALL K12 FTEs Grade TRACKING'!BY11-'Charters ALL'!BY45</f>
        <v>72061.949434987822</v>
      </c>
      <c r="CA11" s="36">
        <f>'ALL K12 FTEs Grade TRACKING'!CA11-'Charters ALL'!CA45</f>
        <v>69135.862549312558</v>
      </c>
      <c r="CB11" s="36">
        <f>'ALL K12 FTEs Grade TRACKING'!CB11-'Charters ALL'!CB45</f>
        <v>70476.738979123969</v>
      </c>
      <c r="CC11" s="36">
        <f>'ALL K12 FTEs Grade TRACKING'!CC11-'Charters ALL'!CC45</f>
        <v>70877.619344871608</v>
      </c>
      <c r="CD11" s="36">
        <f>'ALL K12 FTEs Grade TRACKING'!CD11-'Charters ALL'!CD45</f>
        <v>70917.297702391108</v>
      </c>
      <c r="CE11" s="36">
        <f>'ALL K12 FTEs Grade TRACKING'!CE11-'Charters ALL'!CE45</f>
        <v>70911.473400029368</v>
      </c>
      <c r="CF11" s="36">
        <f>'ALL K12 FTEs Grade TRACKING'!CF11-'Charters ALL'!CF45</f>
        <v>70990.29984750443</v>
      </c>
      <c r="CG11" s="36">
        <f>'ALL K12 FTEs Grade TRACKING'!CG11-'Charters ALL'!CG45</f>
        <v>71093.202919518197</v>
      </c>
      <c r="CH11" s="36">
        <f>'ALL K12 FTEs Grade TRACKING'!CH11-'Charters ALL'!CH45</f>
        <v>71169.237312662925</v>
      </c>
      <c r="CI11" s="36">
        <f>'ALL K12 FTEs Grade TRACKING'!CI11-'Charters ALL'!CI45</f>
        <v>71168.994286172689</v>
      </c>
      <c r="CJ11" s="36">
        <f>'ALL K12 FTEs Grade TRACKING'!CJ11-'Charters ALL'!CJ45</f>
        <v>71061.208430942032</v>
      </c>
    </row>
    <row r="12" spans="1:88" s="33" customFormat="1" x14ac:dyDescent="0.2">
      <c r="A12" s="40" t="s">
        <v>8</v>
      </c>
      <c r="B12" s="46">
        <f>'ALL K12 FTEs Grade TRACKING'!B12-'Charters ALL'!B46</f>
        <v>79661.690000000046</v>
      </c>
      <c r="C12" s="46">
        <f>'ALL K12 FTEs Grade TRACKING'!C12-'Charters ALL'!C46</f>
        <v>80772.450000000026</v>
      </c>
      <c r="D12" s="46">
        <f>'ALL K12 FTEs Grade TRACKING'!D12-'Charters ALL'!D46</f>
        <v>80988.580000000031</v>
      </c>
      <c r="E12" s="46">
        <f>'ALL K12 FTEs Grade TRACKING'!E12-'Charters ALL'!E46</f>
        <v>81045.450000000012</v>
      </c>
      <c r="F12" s="46">
        <f>'ALL K12 FTEs Grade TRACKING'!F12-'Charters ALL'!F46</f>
        <v>80903.89</v>
      </c>
      <c r="G12" s="46">
        <f>'ALL K12 FTEs Grade TRACKING'!G12-'Charters ALL'!G46</f>
        <v>81321.839999999982</v>
      </c>
      <c r="H12" s="46">
        <f>'ALL K12 FTEs Grade TRACKING'!H12-'Charters ALL'!H46</f>
        <v>81391.47</v>
      </c>
      <c r="I12" s="46">
        <f>'ALL K12 FTEs Grade TRACKING'!I12-'Charters ALL'!I46</f>
        <v>81394.420000000013</v>
      </c>
      <c r="J12" s="46">
        <f>'ALL K12 FTEs Grade TRACKING'!J12-'Charters ALL'!J46</f>
        <v>81475.740000000005</v>
      </c>
      <c r="K12" s="46">
        <f>'ALL K12 FTEs Grade TRACKING'!K12-'Charters ALL'!K46</f>
        <v>81343.090000000011</v>
      </c>
      <c r="L12" s="46"/>
      <c r="M12" s="46">
        <f>'ALL K12 FTEs Grade TRACKING'!M12-'Charters ALL'!M46</f>
        <v>80082.789999999964</v>
      </c>
      <c r="N12" s="46">
        <f>'ALL K12 FTEs Grade TRACKING'!N12-'Charters ALL'!N46</f>
        <v>81295.919999999984</v>
      </c>
      <c r="O12" s="46">
        <f>'ALL K12 FTEs Grade TRACKING'!O12-'Charters ALL'!O46</f>
        <v>81578.929999999978</v>
      </c>
      <c r="P12" s="46">
        <f>'ALL K12 FTEs Grade TRACKING'!P12-'Charters ALL'!P46</f>
        <v>81643.769999999975</v>
      </c>
      <c r="Q12" s="46">
        <f>'ALL K12 FTEs Grade TRACKING'!Q12-'Charters ALL'!Q46</f>
        <v>81521.739999999976</v>
      </c>
      <c r="R12" s="46">
        <f>'ALL K12 FTEs Grade TRACKING'!R12-'Charters ALL'!R46</f>
        <v>82040.519999999975</v>
      </c>
      <c r="S12" s="46">
        <f>'ALL K12 FTEs Grade TRACKING'!S12-'Charters ALL'!S46</f>
        <v>82060.919999999955</v>
      </c>
      <c r="T12" s="46">
        <f>'ALL K12 FTEs Grade TRACKING'!T12-'Charters ALL'!T46</f>
        <v>82191.719999999958</v>
      </c>
      <c r="U12" s="46">
        <f>'ALL K12 FTEs Grade TRACKING'!U12-'Charters ALL'!U46</f>
        <v>82237.449999999953</v>
      </c>
      <c r="V12" s="46">
        <f>'ALL K12 FTEs Grade TRACKING'!V12-'Charters ALL'!V46</f>
        <v>82092.789999999964</v>
      </c>
      <c r="X12" s="46">
        <f>'ALL K12 FTEs Grade TRACKING'!X12-'Charters ALL'!X46</f>
        <v>80997.419999999984</v>
      </c>
      <c r="Y12" s="46">
        <f>'ALL K12 FTEs Grade TRACKING'!Y12-'Charters ALL'!Y46</f>
        <v>82232.025999999983</v>
      </c>
      <c r="Z12" s="46">
        <f>'ALL K12 FTEs Grade TRACKING'!Z12-'Charters ALL'!Z46</f>
        <v>82428.925999999963</v>
      </c>
      <c r="AA12" s="46">
        <f>'ALL K12 FTEs Grade TRACKING'!AA12-'Charters ALL'!AA46</f>
        <v>82520.796000000002</v>
      </c>
      <c r="AB12" s="46">
        <f>'ALL K12 FTEs Grade TRACKING'!AB12-'Charters ALL'!AB46</f>
        <v>82451.465999999986</v>
      </c>
      <c r="AC12" s="46">
        <f>'ALL K12 FTEs Grade TRACKING'!AC12-'Charters ALL'!AC46</f>
        <v>83397.186000000016</v>
      </c>
      <c r="AD12" s="46">
        <f>'ALL K12 FTEs Grade TRACKING'!AD12-'Charters ALL'!AD46</f>
        <v>83389.219999999972</v>
      </c>
      <c r="AE12" s="46">
        <f>'ALL K12 FTEs Grade TRACKING'!AE12-'Charters ALL'!AE46</f>
        <v>83539.35000000002</v>
      </c>
      <c r="AF12" s="46">
        <f>'ALL K12 FTEs Grade TRACKING'!AF12-'Charters ALL'!AF46</f>
        <v>83591.249999999913</v>
      </c>
      <c r="AG12" s="46">
        <f>'ALL K12 FTEs Grade TRACKING'!AG12-'Charters ALL'!AG46</f>
        <v>83444.969999999914</v>
      </c>
      <c r="AI12" s="46">
        <f>'ALL K12 FTEs Grade TRACKING'!AI12-'Charters ALL'!AI46</f>
        <v>69643.663999999961</v>
      </c>
      <c r="AJ12" s="46">
        <f>'ALL K12 FTEs Grade TRACKING'!AJ12-'Charters ALL'!AJ46</f>
        <v>69968.659999999974</v>
      </c>
      <c r="AK12" s="46">
        <f>'ALL K12 FTEs Grade TRACKING'!AK12-'Charters ALL'!AK46</f>
        <v>70194.619999999981</v>
      </c>
      <c r="AL12" s="46">
        <f>'ALL K12 FTEs Grade TRACKING'!AL12-'Charters ALL'!AL46</f>
        <v>70203.839999999967</v>
      </c>
      <c r="AM12" s="46">
        <f>'ALL K12 FTEs Grade TRACKING'!AM12-'Charters ALL'!AM46</f>
        <v>70165.899999999951</v>
      </c>
      <c r="AN12" s="46">
        <f>'ALL K12 FTEs Grade TRACKING'!AN12-'Charters ALL'!AN46</f>
        <v>70955.003999999928</v>
      </c>
      <c r="AO12" s="46">
        <f>'ALL K12 FTEs Grade TRACKING'!AO12-'Charters ALL'!AO46</f>
        <v>71343.243999999962</v>
      </c>
      <c r="AP12" s="46">
        <f>'ALL K12 FTEs Grade TRACKING'!AP12-'Charters ALL'!AP46</f>
        <v>71561.923999999955</v>
      </c>
      <c r="AQ12" s="46">
        <f>'ALL K12 FTEs Grade TRACKING'!AQ12-'Charters ALL'!AQ46</f>
        <v>71770.143999999957</v>
      </c>
      <c r="AR12" s="46">
        <f>'ALL K12 FTEs Grade TRACKING'!AR12-'Charters ALL'!AR46</f>
        <v>71668.78999999995</v>
      </c>
      <c r="AT12" s="46">
        <f>'ALL K12 FTEs Grade TRACKING'!AT12-'Charters ALL'!AT46</f>
        <v>75081.799999999988</v>
      </c>
      <c r="AU12" s="46">
        <f>'ALL K12 FTEs Grade TRACKING'!AU12-'Charters ALL'!AU46</f>
        <v>77463.520000000019</v>
      </c>
      <c r="AV12" s="46">
        <f>'ALL K12 FTEs Grade TRACKING'!AV12-'Charters ALL'!AV46</f>
        <v>78148.97</v>
      </c>
      <c r="AW12" s="46">
        <f>'ALL K12 FTEs Grade TRACKING'!AW12-'Charters ALL'!AW46</f>
        <v>78275.900000000009</v>
      </c>
      <c r="AX12" s="46">
        <f>'ALL K12 FTEs Grade TRACKING'!AX12-'Charters ALL'!AX46</f>
        <v>78677.310000000012</v>
      </c>
      <c r="AY12" s="46">
        <f>'ALL K12 FTEs Grade TRACKING'!AY12-'Charters ALL'!AY46</f>
        <v>79744.000000000029</v>
      </c>
      <c r="AZ12" s="46">
        <f>'ALL K12 FTEs Grade TRACKING'!AZ12-'Charters ALL'!AZ46</f>
        <v>79942.590000000011</v>
      </c>
      <c r="BA12" s="46">
        <f>'ALL K12 FTEs Grade TRACKING'!BA12-'Charters ALL'!BA46</f>
        <v>80082.390000000014</v>
      </c>
      <c r="BB12" s="46">
        <f>'ALL K12 FTEs Grade TRACKING'!BB12-'Charters ALL'!BB46</f>
        <v>80160.780000000028</v>
      </c>
      <c r="BC12" s="46">
        <f>'ALL K12 FTEs Grade TRACKING'!BC12-'Charters ALL'!BC46</f>
        <v>79981.34000000004</v>
      </c>
      <c r="BE12" s="46">
        <f>'ALL K12 FTEs Grade TRACKING'!BE12-'Charters ALL'!BE46</f>
        <v>75137.890000000014</v>
      </c>
      <c r="BF12" s="46">
        <f>'ALL K12 FTEs Grade TRACKING'!BF12-'Charters ALL'!BF46</f>
        <v>77310.439999999973</v>
      </c>
      <c r="BG12" s="46">
        <f>'ALL K12 FTEs Grade TRACKING'!BG12-'Charters ALL'!BG46</f>
        <v>78236.47</v>
      </c>
      <c r="BH12" s="46">
        <f>'ALL K12 FTEs Grade TRACKING'!BH12-'Charters ALL'!BH46</f>
        <v>78559.989999999962</v>
      </c>
      <c r="BI12" s="46">
        <f>'ALL K12 FTEs Grade TRACKING'!BI12-'Charters ALL'!BI46</f>
        <v>78823.139999999985</v>
      </c>
      <c r="BJ12" s="46">
        <f>'ALL K12 FTEs Grade TRACKING'!BJ12-'Charters ALL'!BJ46</f>
        <v>79913.76999999999</v>
      </c>
      <c r="BK12" s="46">
        <f>'ALL K12 FTEs Grade TRACKING'!BK12-'Charters ALL'!BK46</f>
        <v>80056.069999999949</v>
      </c>
      <c r="BL12" s="46">
        <f>'ALL K12 FTEs Grade TRACKING'!BL12-'Charters ALL'!BL46</f>
        <v>80119.309999999969</v>
      </c>
      <c r="BM12" s="46">
        <f>'ALL K12 FTEs Grade TRACKING'!BM12-'Charters ALL'!BM46</f>
        <v>80139.841299999985</v>
      </c>
      <c r="BN12" s="46">
        <f>'ALL K12 FTEs Grade TRACKING'!BN12-'Charters ALL'!BN46</f>
        <v>79984.240000000005</v>
      </c>
      <c r="BP12" s="46">
        <f>'ALL K12 FTEs Grade TRACKING'!BP12-'Charters ALL'!BP46</f>
        <v>70105.37</v>
      </c>
      <c r="BQ12" s="46">
        <f>'ALL K12 FTEs Grade TRACKING'!BQ12-'Charters ALL'!BQ46</f>
        <v>71467.389999999985</v>
      </c>
      <c r="BR12" s="46">
        <f>'ALL K12 FTEs Grade TRACKING'!BR12-'Charters ALL'!BR46</f>
        <v>71874.589999999967</v>
      </c>
      <c r="BS12" s="46">
        <f>'ALL K12 FTEs Grade TRACKING'!BS12-'Charters ALL'!BS46</f>
        <v>71913.450000000026</v>
      </c>
      <c r="BT12" s="46">
        <f>'ALL K12 FTEs Grade TRACKING'!BT12-'Charters ALL'!BT46</f>
        <v>71913.069999999992</v>
      </c>
      <c r="BU12" s="46">
        <f>'ALL K12 FTEs Grade TRACKING'!BU12-'Charters ALL'!BU46</f>
        <v>72271.00999999998</v>
      </c>
      <c r="BV12" s="46"/>
      <c r="BW12" s="46"/>
      <c r="BX12" s="46"/>
      <c r="BY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</row>
    <row r="13" spans="1:88" x14ac:dyDescent="0.2">
      <c r="A13" s="35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 t="str">
        <f t="shared" ref="AH13" si="0">IF(AH12&gt;0,AH12-AH11, " ")</f>
        <v xml:space="preserve"> </v>
      </c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>
        <f t="shared" ref="AT13:BC13" si="1">IF(AT12&gt;0,AT12-AT11, " ")</f>
        <v>0</v>
      </c>
      <c r="AU13" s="38">
        <f t="shared" si="1"/>
        <v>0</v>
      </c>
      <c r="AV13" s="38">
        <f t="shared" si="1"/>
        <v>0</v>
      </c>
      <c r="AW13" s="38">
        <f t="shared" si="1"/>
        <v>0</v>
      </c>
      <c r="AX13" s="38">
        <f t="shared" si="1"/>
        <v>0</v>
      </c>
      <c r="AY13" s="38">
        <f t="shared" si="1"/>
        <v>0</v>
      </c>
      <c r="AZ13" s="38">
        <f t="shared" si="1"/>
        <v>0</v>
      </c>
      <c r="BA13" s="38">
        <f t="shared" si="1"/>
        <v>0</v>
      </c>
      <c r="BB13" s="38">
        <f t="shared" si="1"/>
        <v>0</v>
      </c>
      <c r="BC13" s="38">
        <f t="shared" si="1"/>
        <v>0</v>
      </c>
      <c r="BE13" s="38">
        <f t="shared" ref="BE13:BN13" si="2">IF(BE12&gt;0,BE12-BE11, " ")</f>
        <v>12.310000000012224</v>
      </c>
      <c r="BF13" s="38">
        <f t="shared" si="2"/>
        <v>2.8899999999994179</v>
      </c>
      <c r="BG13" s="38">
        <f t="shared" ref="BG13:BI13" si="3">IF(BG12&gt;0,BG12-BG11, " ")</f>
        <v>1.5399999999935972</v>
      </c>
      <c r="BH13" s="38">
        <f t="shared" si="3"/>
        <v>2.9299999999930151</v>
      </c>
      <c r="BI13" s="38">
        <f t="shared" si="3"/>
        <v>3.2899999999935972</v>
      </c>
      <c r="BJ13" s="38">
        <f t="shared" si="2"/>
        <v>4.5499999999883585</v>
      </c>
      <c r="BK13" s="38">
        <f t="shared" si="2"/>
        <v>4.8599999999860302</v>
      </c>
      <c r="BL13" s="38">
        <f t="shared" si="2"/>
        <v>19.409999999988941</v>
      </c>
      <c r="BM13" s="38">
        <f t="shared" si="2"/>
        <v>41.179999999978463</v>
      </c>
      <c r="BN13" s="38">
        <f t="shared" si="2"/>
        <v>0.819999999992433</v>
      </c>
      <c r="BO13" s="38"/>
      <c r="BP13" s="38">
        <f t="shared" ref="BP13:BQ13" si="4">IF(BP12&gt;0,BP12-BP11, " ")</f>
        <v>3.9400000000168802</v>
      </c>
      <c r="BQ13" s="38">
        <f t="shared" si="4"/>
        <v>-2.610000000015134</v>
      </c>
      <c r="BR13" s="38">
        <f t="shared" ref="BR13:BY13" si="5">IF(BR12&gt;0,BR12-BR11, " ")</f>
        <v>-3.635905254210229</v>
      </c>
      <c r="BS13" s="38">
        <f t="shared" si="5"/>
        <v>-4.1894899125036318</v>
      </c>
      <c r="BT13" s="38">
        <f t="shared" si="5"/>
        <v>1.6726686843758216</v>
      </c>
      <c r="BU13" s="38">
        <f t="shared" si="5"/>
        <v>280.61015786892676</v>
      </c>
      <c r="BV13" s="38" t="str">
        <f t="shared" si="5"/>
        <v xml:space="preserve"> </v>
      </c>
      <c r="BW13" s="38" t="str">
        <f t="shared" si="5"/>
        <v xml:space="preserve"> </v>
      </c>
      <c r="BX13" s="38" t="str">
        <f t="shared" si="5"/>
        <v xml:space="preserve"> </v>
      </c>
      <c r="BY13" s="38" t="str">
        <f t="shared" si="5"/>
        <v xml:space="preserve"> </v>
      </c>
      <c r="CA13" s="38" t="str">
        <f t="shared" ref="CA13:CJ13" si="6">IF(CA12&gt;0,CA12-CA11, " ")</f>
        <v xml:space="preserve"> </v>
      </c>
      <c r="CB13" s="38" t="str">
        <f t="shared" si="6"/>
        <v xml:space="preserve"> </v>
      </c>
      <c r="CC13" s="38" t="str">
        <f t="shared" si="6"/>
        <v xml:space="preserve"> </v>
      </c>
      <c r="CD13" s="38" t="str">
        <f t="shared" si="6"/>
        <v xml:space="preserve"> </v>
      </c>
      <c r="CE13" s="38" t="str">
        <f t="shared" si="6"/>
        <v xml:space="preserve"> </v>
      </c>
      <c r="CF13" s="38" t="str">
        <f t="shared" si="6"/>
        <v xml:space="preserve"> </v>
      </c>
      <c r="CG13" s="38" t="str">
        <f t="shared" si="6"/>
        <v xml:space="preserve"> </v>
      </c>
      <c r="CH13" s="38" t="str">
        <f t="shared" si="6"/>
        <v xml:space="preserve"> </v>
      </c>
      <c r="CI13" s="38" t="str">
        <f t="shared" si="6"/>
        <v xml:space="preserve"> </v>
      </c>
      <c r="CJ13" s="38" t="str">
        <f t="shared" si="6"/>
        <v xml:space="preserve"> </v>
      </c>
    </row>
    <row r="14" spans="1:88" x14ac:dyDescent="0.2">
      <c r="A14" s="40" t="s">
        <v>10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 t="str">
        <f t="shared" ref="AH14" si="7">(IF(AH12&gt;0,AH13/AH11," "))</f>
        <v xml:space="preserve"> </v>
      </c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66"/>
      <c r="AT14" s="41">
        <f t="shared" ref="AT14:AU14" si="8">(IF(AT12&gt;0,AT13/AT11," "))</f>
        <v>0</v>
      </c>
      <c r="AU14" s="41">
        <f t="shared" si="8"/>
        <v>0</v>
      </c>
      <c r="AV14" s="41">
        <f>(IF(AV12&gt;0,AV13/AV11," "))</f>
        <v>0</v>
      </c>
      <c r="AW14" s="41">
        <f t="shared" ref="AW14:BC14" si="9">(IF(AW12&gt;0,AW13/AW11," "))</f>
        <v>0</v>
      </c>
      <c r="AX14" s="41">
        <f t="shared" si="9"/>
        <v>0</v>
      </c>
      <c r="AY14" s="41">
        <f t="shared" si="9"/>
        <v>0</v>
      </c>
      <c r="AZ14" s="41">
        <f t="shared" si="9"/>
        <v>0</v>
      </c>
      <c r="BA14" s="41">
        <f t="shared" si="9"/>
        <v>0</v>
      </c>
      <c r="BB14" s="41">
        <f t="shared" si="9"/>
        <v>0</v>
      </c>
      <c r="BC14" s="41">
        <f t="shared" si="9"/>
        <v>0</v>
      </c>
      <c r="BE14" s="41">
        <f t="shared" ref="BE14:BF14" si="10">(IF(BE12&gt;0,BE13/BE11," "))</f>
        <v>1.6385896787768191E-4</v>
      </c>
      <c r="BF14" s="41">
        <f t="shared" si="10"/>
        <v>3.7383153391866887E-5</v>
      </c>
      <c r="BG14" s="41">
        <f t="shared" ref="BG14:BI14" si="11">(IF(BG12&gt;0,BG13/BG11," "))</f>
        <v>1.9684302139640147E-5</v>
      </c>
      <c r="BH14" s="41">
        <f t="shared" si="11"/>
        <v>3.729772982839501E-5</v>
      </c>
      <c r="BI14" s="41">
        <f t="shared" si="11"/>
        <v>4.1740754391103226E-5</v>
      </c>
      <c r="BJ14" s="41">
        <f t="shared" ref="BJ14:BN14" si="12">(IF(BJ12&gt;0,BJ13/BJ11," "))</f>
        <v>5.6939612224826599E-5</v>
      </c>
      <c r="BK14" s="41">
        <f t="shared" si="12"/>
        <v>6.0711137283072079E-5</v>
      </c>
      <c r="BL14" s="41">
        <f t="shared" si="12"/>
        <v>2.4232239990298296E-4</v>
      </c>
      <c r="BM14" s="41">
        <f t="shared" si="12"/>
        <v>5.1411595813997035E-4</v>
      </c>
      <c r="BN14" s="41">
        <f t="shared" si="12"/>
        <v>1.025212475276042E-5</v>
      </c>
      <c r="BO14" s="66"/>
      <c r="BP14" s="41">
        <f t="shared" ref="BP14:BQ14" si="13">(IF(BP12&gt;0,BP13/BP11," "))</f>
        <v>5.6204274292505605E-5</v>
      </c>
      <c r="BQ14" s="41">
        <f t="shared" si="13"/>
        <v>-3.651881908514249E-5</v>
      </c>
      <c r="BR14" s="41">
        <f t="shared" ref="BR14:BY14" si="14">(IF(BR12&gt;0,BR13/BR11," "))</f>
        <v>-5.0584237554817704E-5</v>
      </c>
      <c r="BS14" s="41">
        <f t="shared" si="14"/>
        <v>-5.8253996407811287E-5</v>
      </c>
      <c r="BT14" s="41">
        <f t="shared" si="14"/>
        <v>2.3260133253556126E-5</v>
      </c>
      <c r="BU14" s="41">
        <f t="shared" si="14"/>
        <v>3.8978830300190228E-3</v>
      </c>
      <c r="BV14" s="41" t="str">
        <f t="shared" si="14"/>
        <v xml:space="preserve"> </v>
      </c>
      <c r="BW14" s="41" t="str">
        <f t="shared" si="14"/>
        <v xml:space="preserve"> </v>
      </c>
      <c r="BX14" s="41" t="str">
        <f t="shared" si="14"/>
        <v xml:space="preserve"> </v>
      </c>
      <c r="BY14" s="41" t="str">
        <f t="shared" si="14"/>
        <v xml:space="preserve"> </v>
      </c>
      <c r="CA14" s="41" t="str">
        <f t="shared" ref="CA14:CJ14" si="15">(IF(CA12&gt;0,CA13/CA11," "))</f>
        <v xml:space="preserve"> </v>
      </c>
      <c r="CB14" s="41" t="str">
        <f t="shared" si="15"/>
        <v xml:space="preserve"> </v>
      </c>
      <c r="CC14" s="41" t="str">
        <f t="shared" si="15"/>
        <v xml:space="preserve"> </v>
      </c>
      <c r="CD14" s="41" t="str">
        <f t="shared" si="15"/>
        <v xml:space="preserve"> </v>
      </c>
      <c r="CE14" s="41" t="str">
        <f t="shared" si="15"/>
        <v xml:space="preserve"> </v>
      </c>
      <c r="CF14" s="41" t="str">
        <f t="shared" si="15"/>
        <v xml:space="preserve"> </v>
      </c>
      <c r="CG14" s="41" t="str">
        <f t="shared" si="15"/>
        <v xml:space="preserve"> </v>
      </c>
      <c r="CH14" s="41" t="str">
        <f t="shared" si="15"/>
        <v xml:space="preserve"> </v>
      </c>
      <c r="CI14" s="41" t="str">
        <f t="shared" si="15"/>
        <v xml:space="preserve"> </v>
      </c>
      <c r="CJ14" s="41" t="str">
        <f t="shared" si="15"/>
        <v xml:space="preserve"> </v>
      </c>
    </row>
    <row r="15" spans="1:88" x14ac:dyDescent="0.2">
      <c r="A15" s="15"/>
      <c r="B15" s="17"/>
      <c r="C15" s="21"/>
      <c r="D15" s="21"/>
      <c r="E15" s="21"/>
      <c r="F15" s="21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88" x14ac:dyDescent="0.2">
      <c r="A16" s="22" t="s">
        <v>30</v>
      </c>
      <c r="B16" s="63" t="s">
        <v>70</v>
      </c>
      <c r="C16" s="63" t="s">
        <v>71</v>
      </c>
      <c r="D16" s="63" t="s">
        <v>72</v>
      </c>
      <c r="E16" s="63" t="s">
        <v>73</v>
      </c>
      <c r="F16" s="63" t="s">
        <v>74</v>
      </c>
      <c r="G16" s="63" t="s">
        <v>75</v>
      </c>
      <c r="H16" s="63" t="s">
        <v>76</v>
      </c>
      <c r="I16" s="63" t="s">
        <v>77</v>
      </c>
      <c r="J16" s="63" t="s">
        <v>78</v>
      </c>
      <c r="K16" s="63" t="s">
        <v>79</v>
      </c>
      <c r="L16" s="63"/>
      <c r="M16" s="63" t="s">
        <v>80</v>
      </c>
      <c r="N16" s="63" t="s">
        <v>81</v>
      </c>
      <c r="O16" s="63" t="s">
        <v>82</v>
      </c>
      <c r="P16" s="63" t="s">
        <v>83</v>
      </c>
      <c r="Q16" s="63" t="s">
        <v>84</v>
      </c>
      <c r="R16" s="63" t="s">
        <v>85</v>
      </c>
      <c r="S16" s="63" t="s">
        <v>86</v>
      </c>
      <c r="T16" s="63" t="s">
        <v>87</v>
      </c>
      <c r="U16" s="63" t="s">
        <v>88</v>
      </c>
      <c r="V16" s="63" t="s">
        <v>89</v>
      </c>
      <c r="X16" s="63" t="s">
        <v>90</v>
      </c>
      <c r="Y16" s="63" t="s">
        <v>91</v>
      </c>
      <c r="Z16" s="63" t="s">
        <v>92</v>
      </c>
      <c r="AA16" s="63" t="s">
        <v>93</v>
      </c>
      <c r="AB16" s="63" t="s">
        <v>94</v>
      </c>
      <c r="AC16" s="63" t="s">
        <v>95</v>
      </c>
      <c r="AD16" s="63" t="s">
        <v>96</v>
      </c>
      <c r="AE16" s="63" t="s">
        <v>97</v>
      </c>
      <c r="AF16" s="63" t="s">
        <v>98</v>
      </c>
      <c r="AG16" s="63" t="s">
        <v>99</v>
      </c>
      <c r="AI16" s="63" t="s">
        <v>100</v>
      </c>
      <c r="AJ16" s="63" t="s">
        <v>101</v>
      </c>
      <c r="AK16" s="63" t="s">
        <v>102</v>
      </c>
      <c r="AL16" s="63" t="s">
        <v>103</v>
      </c>
      <c r="AM16" s="63" t="s">
        <v>104</v>
      </c>
      <c r="AN16" s="63" t="s">
        <v>105</v>
      </c>
      <c r="AO16" s="63" t="s">
        <v>106</v>
      </c>
      <c r="AP16" s="63" t="s">
        <v>107</v>
      </c>
      <c r="AQ16" s="63" t="s">
        <v>108</v>
      </c>
      <c r="AR16" s="63" t="s">
        <v>109</v>
      </c>
      <c r="AS16" s="78"/>
      <c r="AT16" s="63" t="s">
        <v>126</v>
      </c>
      <c r="AU16" s="63" t="s">
        <v>127</v>
      </c>
      <c r="AV16" s="63" t="s">
        <v>128</v>
      </c>
      <c r="AW16" s="63" t="s">
        <v>129</v>
      </c>
      <c r="AX16" s="63" t="s">
        <v>130</v>
      </c>
      <c r="AY16" s="63" t="s">
        <v>131</v>
      </c>
      <c r="AZ16" s="63" t="s">
        <v>132</v>
      </c>
      <c r="BA16" s="63" t="s">
        <v>133</v>
      </c>
      <c r="BB16" s="63" t="s">
        <v>134</v>
      </c>
      <c r="BC16" s="63" t="s">
        <v>135</v>
      </c>
      <c r="BE16" s="63" t="s">
        <v>136</v>
      </c>
      <c r="BF16" s="63" t="s">
        <v>137</v>
      </c>
      <c r="BG16" s="63" t="s">
        <v>138</v>
      </c>
      <c r="BH16" s="63" t="s">
        <v>139</v>
      </c>
      <c r="BI16" s="63" t="s">
        <v>140</v>
      </c>
      <c r="BJ16" s="63" t="s">
        <v>141</v>
      </c>
      <c r="BK16" s="63" t="s">
        <v>142</v>
      </c>
      <c r="BL16" s="63" t="s">
        <v>143</v>
      </c>
      <c r="BM16" s="63" t="s">
        <v>144</v>
      </c>
      <c r="BN16" s="63" t="s">
        <v>145</v>
      </c>
      <c r="BO16" s="78"/>
      <c r="BP16" s="173" t="s">
        <v>191</v>
      </c>
      <c r="BQ16" s="173" t="s">
        <v>173</v>
      </c>
      <c r="BR16" s="173" t="s">
        <v>174</v>
      </c>
      <c r="BS16" s="173" t="s">
        <v>175</v>
      </c>
      <c r="BT16" s="173" t="s">
        <v>176</v>
      </c>
      <c r="BU16" s="173" t="s">
        <v>177</v>
      </c>
      <c r="BV16" s="173" t="s">
        <v>178</v>
      </c>
      <c r="BW16" s="173" t="s">
        <v>179</v>
      </c>
      <c r="BX16" s="173" t="s">
        <v>180</v>
      </c>
      <c r="BY16" s="173" t="s">
        <v>181</v>
      </c>
      <c r="BZ16" s="175"/>
      <c r="CA16" s="173" t="s">
        <v>192</v>
      </c>
      <c r="CB16" s="173" t="s">
        <v>182</v>
      </c>
      <c r="CC16" s="173" t="s">
        <v>183</v>
      </c>
      <c r="CD16" s="173" t="s">
        <v>184</v>
      </c>
      <c r="CE16" s="173" t="s">
        <v>185</v>
      </c>
      <c r="CF16" s="173" t="s">
        <v>186</v>
      </c>
      <c r="CG16" s="173" t="s">
        <v>187</v>
      </c>
      <c r="CH16" s="173" t="s">
        <v>188</v>
      </c>
      <c r="CI16" s="173" t="s">
        <v>189</v>
      </c>
      <c r="CJ16" s="173" t="s">
        <v>190</v>
      </c>
    </row>
    <row r="17" spans="1:88" x14ac:dyDescent="0.2">
      <c r="A17" s="3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AT17" s="94">
        <v>1</v>
      </c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>
        <v>1</v>
      </c>
      <c r="BF17" s="94"/>
      <c r="BG17" s="94"/>
      <c r="BH17" s="94"/>
      <c r="BI17" s="94"/>
      <c r="BJ17" s="94"/>
      <c r="BK17" s="94"/>
      <c r="BL17" s="94"/>
      <c r="BM17" s="94"/>
      <c r="BN17" s="94"/>
    </row>
    <row r="18" spans="1:88" x14ac:dyDescent="0.2">
      <c r="A18" s="35" t="str">
        <f>D1</f>
        <v>Feb 2024 FC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>
        <f>'ALL K12 FTEs Grade TRACKING'!AT18-'Charters ALL'!AT52</f>
        <v>73644.710000000006</v>
      </c>
      <c r="AU18" s="36">
        <f>'ALL K12 FTEs Grade TRACKING'!AU18-'Charters ALL'!AU52</f>
        <v>74576.600000000006</v>
      </c>
      <c r="AV18" s="36">
        <f>'ALL K12 FTEs Grade TRACKING'!AV18-'Charters ALL'!AV52</f>
        <v>74717.650000000009</v>
      </c>
      <c r="AW18" s="36">
        <f>'ALL K12 FTEs Grade TRACKING'!AW18-'Charters ALL'!AW52</f>
        <v>74762.44</v>
      </c>
      <c r="AX18" s="36">
        <f>'ALL K12 FTEs Grade TRACKING'!AX18-'Charters ALL'!AX52</f>
        <v>74695.459999999992</v>
      </c>
      <c r="AY18" s="36">
        <f>'ALL K12 FTEs Grade TRACKING'!AY18-'Charters ALL'!AY52</f>
        <v>74855.299999999988</v>
      </c>
      <c r="AZ18" s="36">
        <f>'ALL K12 FTEs Grade TRACKING'!AZ18-'Charters ALL'!AZ52</f>
        <v>74913.729999999967</v>
      </c>
      <c r="BA18" s="36">
        <f>'ALL K12 FTEs Grade TRACKING'!BA18-'Charters ALL'!BA52</f>
        <v>75035.149999999965</v>
      </c>
      <c r="BB18" s="36">
        <f>'ALL K12 FTEs Grade TRACKING'!BB18-'Charters ALL'!BB52</f>
        <v>75164.90999999996</v>
      </c>
      <c r="BC18" s="36">
        <f>'ALL K12 FTEs Grade TRACKING'!BC18-'Charters ALL'!BC52</f>
        <v>75082.079999999987</v>
      </c>
      <c r="BD18" s="36"/>
      <c r="BE18" s="36">
        <f>'ALL K12 FTEs Grade TRACKING'!BE18-'Charters ALL'!BE52</f>
        <v>79235.030000000028</v>
      </c>
      <c r="BF18" s="36">
        <f>'ALL K12 FTEs Grade TRACKING'!BF18-'Charters ALL'!BF52</f>
        <v>80137.860000000044</v>
      </c>
      <c r="BG18" s="36">
        <f>'ALL K12 FTEs Grade TRACKING'!BG18-'Charters ALL'!BG52</f>
        <v>80288.800000000076</v>
      </c>
      <c r="BH18" s="36">
        <f>'ALL K12 FTEs Grade TRACKING'!BH18-'Charters ALL'!BH52</f>
        <v>80368.370000000068</v>
      </c>
      <c r="BI18" s="36">
        <f>'ALL K12 FTEs Grade TRACKING'!BI18-'Charters ALL'!BI52</f>
        <v>80333.070000000065</v>
      </c>
      <c r="BJ18" s="36">
        <f>'ALL K12 FTEs Grade TRACKING'!BJ18-'Charters ALL'!BJ52</f>
        <v>80558.150000000038</v>
      </c>
      <c r="BK18" s="36">
        <f>'ALL K12 FTEs Grade TRACKING'!BK18-'Charters ALL'!BK52</f>
        <v>80658.540000000023</v>
      </c>
      <c r="BL18" s="36">
        <f>'ALL K12 FTEs Grade TRACKING'!BL18-'Charters ALL'!BL52</f>
        <v>80652.800000000032</v>
      </c>
      <c r="BM18" s="36">
        <f>'ALL K12 FTEs Grade TRACKING'!BM18-'Charters ALL'!BM52</f>
        <v>80667.060000000056</v>
      </c>
      <c r="BN18" s="36">
        <f>'ALL K12 FTEs Grade TRACKING'!BN18-'Charters ALL'!BN52</f>
        <v>80536.130000000019</v>
      </c>
      <c r="BO18" s="36"/>
      <c r="BP18" s="36">
        <f>'ALL K12 FTEs Grade TRACKING'!BP18-'Charters ALL'!BP52</f>
        <v>76363.709999999992</v>
      </c>
      <c r="BQ18" s="36">
        <f>'ALL K12 FTEs Grade TRACKING'!BQ18-'Charters ALL'!BQ52</f>
        <v>77109.3</v>
      </c>
      <c r="BR18" s="36">
        <f>'ALL K12 FTEs Grade TRACKING'!BR18-'Charters ALL'!BR52</f>
        <v>77275.530679552481</v>
      </c>
      <c r="BS18" s="36">
        <f>'ALL K12 FTEs Grade TRACKING'!BS18-'Charters ALL'!BS52</f>
        <v>77317.530679552481</v>
      </c>
      <c r="BT18" s="36">
        <f>'ALL K12 FTEs Grade TRACKING'!BT18-'Charters ALL'!BT52</f>
        <v>77252.957371765631</v>
      </c>
      <c r="BU18" s="36">
        <f>'ALL K12 FTEs Grade TRACKING'!BU18-'Charters ALL'!BU52</f>
        <v>77468.649736877574</v>
      </c>
      <c r="BV18" s="36">
        <f>'ALL K12 FTEs Grade TRACKING'!BV18-'Charters ALL'!BV52</f>
        <v>77565.681254491414</v>
      </c>
      <c r="BW18" s="36">
        <f>'ALL K12 FTEs Grade TRACKING'!BW18-'Charters ALL'!BW52</f>
        <v>77559.568047761306</v>
      </c>
      <c r="BX18" s="36">
        <f>'ALL K12 FTEs Grade TRACKING'!BX18-'Charters ALL'!BX52</f>
        <v>77573.491219358926</v>
      </c>
      <c r="BY18" s="36">
        <f>'ALL K12 FTEs Grade TRACKING'!BY18-'Charters ALL'!BY52</f>
        <v>77448.039965426753</v>
      </c>
      <c r="CA18" s="36">
        <f>'ALL K12 FTEs Grade TRACKING'!CA18-'Charters ALL'!CA52</f>
        <v>73789.445507024415</v>
      </c>
      <c r="CB18" s="36">
        <f>'ALL K12 FTEs Grade TRACKING'!CB18-'Charters ALL'!CB52</f>
        <v>74505.755958460912</v>
      </c>
      <c r="CC18" s="36">
        <f>'ALL K12 FTEs Grade TRACKING'!CC18-'Charters ALL'!CC52</f>
        <v>74673.373427400744</v>
      </c>
      <c r="CD18" s="36">
        <f>'ALL K12 FTEs Grade TRACKING'!CD18-'Charters ALL'!CD52</f>
        <v>74713.952597763826</v>
      </c>
      <c r="CE18" s="36">
        <f>'ALL K12 FTEs Grade TRACKING'!CE18-'Charters ALL'!CE52</f>
        <v>74651.301862963068</v>
      </c>
      <c r="CF18" s="36">
        <f>'ALL K12 FTEs Grade TRACKING'!CF18-'Charters ALL'!CF52</f>
        <v>74859.843008701835</v>
      </c>
      <c r="CG18" s="36">
        <f>'ALL K12 FTEs Grade TRACKING'!CG18-'Charters ALL'!CG52</f>
        <v>74953.533821258665</v>
      </c>
      <c r="CH18" s="36">
        <f>'ALL K12 FTEs Grade TRACKING'!CH18-'Charters ALL'!CH52</f>
        <v>74947.714718337578</v>
      </c>
      <c r="CI18" s="36">
        <f>'ALL K12 FTEs Grade TRACKING'!CI18-'Charters ALL'!CI52</f>
        <v>74961.137779623954</v>
      </c>
      <c r="CJ18" s="36">
        <f>'ALL K12 FTEs Grade TRACKING'!CJ18-'Charters ALL'!CJ52</f>
        <v>74839.84315247499</v>
      </c>
    </row>
    <row r="19" spans="1:88" s="33" customFormat="1" x14ac:dyDescent="0.2">
      <c r="A19" s="40" t="s">
        <v>8</v>
      </c>
      <c r="B19" s="46">
        <f>'ALL K12 FTEs Grade TRACKING'!B19-'Charters ALL'!B53</f>
        <v>82559.260000000024</v>
      </c>
      <c r="C19" s="46">
        <f>'ALL K12 FTEs Grade TRACKING'!C19-'Charters ALL'!C53</f>
        <v>83077.290000000037</v>
      </c>
      <c r="D19" s="46">
        <f>'ALL K12 FTEs Grade TRACKING'!D19-'Charters ALL'!D53</f>
        <v>83058.130000000019</v>
      </c>
      <c r="E19" s="46">
        <f>'ALL K12 FTEs Grade TRACKING'!E19-'Charters ALL'!E53</f>
        <v>83044.100000000006</v>
      </c>
      <c r="F19" s="46">
        <f>'ALL K12 FTEs Grade TRACKING'!F19-'Charters ALL'!F53</f>
        <v>82932.950000000012</v>
      </c>
      <c r="G19" s="46">
        <f>'ALL K12 FTEs Grade TRACKING'!G19-'Charters ALL'!G53</f>
        <v>83145.810000000027</v>
      </c>
      <c r="H19" s="46">
        <f>'ALL K12 FTEs Grade TRACKING'!H19-'Charters ALL'!H53</f>
        <v>83135.940000000017</v>
      </c>
      <c r="I19" s="46">
        <f>'ALL K12 FTEs Grade TRACKING'!I19-'Charters ALL'!I53</f>
        <v>83130.87000000001</v>
      </c>
      <c r="J19" s="46">
        <f>'ALL K12 FTEs Grade TRACKING'!J19-'Charters ALL'!J53</f>
        <v>83125.449999999983</v>
      </c>
      <c r="K19" s="46">
        <f>'ALL K12 FTEs Grade TRACKING'!K19-'Charters ALL'!K53</f>
        <v>83023.44</v>
      </c>
      <c r="L19" s="46"/>
      <c r="M19" s="46">
        <f>'ALL K12 FTEs Grade TRACKING'!M19-'Charters ALL'!M53</f>
        <v>81997.149999999965</v>
      </c>
      <c r="N19" s="46">
        <f>'ALL K12 FTEs Grade TRACKING'!N19-'Charters ALL'!N53</f>
        <v>82497.759999999951</v>
      </c>
      <c r="O19" s="46">
        <f>'ALL K12 FTEs Grade TRACKING'!O19-'Charters ALL'!O53</f>
        <v>82564.089999999967</v>
      </c>
      <c r="P19" s="46">
        <f>'ALL K12 FTEs Grade TRACKING'!P19-'Charters ALL'!P53</f>
        <v>82577.789999999979</v>
      </c>
      <c r="Q19" s="46">
        <f>'ALL K12 FTEs Grade TRACKING'!Q19-'Charters ALL'!Q53</f>
        <v>82460.299999999988</v>
      </c>
      <c r="R19" s="46">
        <f>'ALL K12 FTEs Grade TRACKING'!R19-'Charters ALL'!R53</f>
        <v>82656.109999999971</v>
      </c>
      <c r="S19" s="46">
        <f>'ALL K12 FTEs Grade TRACKING'!S19-'Charters ALL'!S53</f>
        <v>82693.089999999967</v>
      </c>
      <c r="T19" s="46">
        <f>'ALL K12 FTEs Grade TRACKING'!T19-'Charters ALL'!T53</f>
        <v>82674.059999999939</v>
      </c>
      <c r="U19" s="46">
        <f>'ALL K12 FTEs Grade TRACKING'!U19-'Charters ALL'!U53</f>
        <v>82724.969999999987</v>
      </c>
      <c r="V19" s="46">
        <f>'ALL K12 FTEs Grade TRACKING'!V19-'Charters ALL'!V53</f>
        <v>82546.570000000007</v>
      </c>
      <c r="X19" s="46">
        <f>'ALL K12 FTEs Grade TRACKING'!X19-'Charters ALL'!X53</f>
        <v>83006.420000000027</v>
      </c>
      <c r="Y19" s="46">
        <f>'ALL K12 FTEs Grade TRACKING'!Y19-'Charters ALL'!Y53</f>
        <v>83512.749999999985</v>
      </c>
      <c r="Z19" s="46">
        <f>'ALL K12 FTEs Grade TRACKING'!Z19-'Charters ALL'!Z53</f>
        <v>83600.34</v>
      </c>
      <c r="AA19" s="46">
        <f>'ALL K12 FTEs Grade TRACKING'!AA19-'Charters ALL'!AA53</f>
        <v>83642.63999999997</v>
      </c>
      <c r="AB19" s="46">
        <f>'ALL K12 FTEs Grade TRACKING'!AB19-'Charters ALL'!AB53</f>
        <v>83589.249999999971</v>
      </c>
      <c r="AC19" s="46">
        <f>'ALL K12 FTEs Grade TRACKING'!AC19-'Charters ALL'!AC53</f>
        <v>83745.989999999976</v>
      </c>
      <c r="AD19" s="46">
        <f>'ALL K12 FTEs Grade TRACKING'!AD19-'Charters ALL'!AD53</f>
        <v>83776.739999999962</v>
      </c>
      <c r="AE19" s="46">
        <f>'ALL K12 FTEs Grade TRACKING'!AE19-'Charters ALL'!AE53</f>
        <v>83738.829999999987</v>
      </c>
      <c r="AF19" s="46">
        <f>'ALL K12 FTEs Grade TRACKING'!AF19-'Charters ALL'!AF53</f>
        <v>83793.289999999935</v>
      </c>
      <c r="AG19" s="46">
        <f>'ALL K12 FTEs Grade TRACKING'!AG19-'Charters ALL'!AG53</f>
        <v>83617.45</v>
      </c>
      <c r="AI19" s="46">
        <f>'ALL K12 FTEs Grade TRACKING'!AI19-'Charters ALL'!AI53</f>
        <v>78833.040000000023</v>
      </c>
      <c r="AJ19" s="46">
        <f>'ALL K12 FTEs Grade TRACKING'!AJ19-'Charters ALL'!AJ53</f>
        <v>78326.274999999994</v>
      </c>
      <c r="AK19" s="46">
        <f>'ALL K12 FTEs Grade TRACKING'!AK19-'Charters ALL'!AK53</f>
        <v>78008.505000000019</v>
      </c>
      <c r="AL19" s="46">
        <f>'ALL K12 FTEs Grade TRACKING'!AL19-'Charters ALL'!AL53</f>
        <v>77838.97500000002</v>
      </c>
      <c r="AM19" s="46">
        <f>'ALL K12 FTEs Grade TRACKING'!AM19-'Charters ALL'!AM53</f>
        <v>77609.070000000022</v>
      </c>
      <c r="AN19" s="46">
        <f>'ALL K12 FTEs Grade TRACKING'!AN19-'Charters ALL'!AN53</f>
        <v>77716.010000000009</v>
      </c>
      <c r="AO19" s="46">
        <f>'ALL K12 FTEs Grade TRACKING'!AO19-'Charters ALL'!AO53</f>
        <v>77860.790000000023</v>
      </c>
      <c r="AP19" s="46">
        <f>'ALL K12 FTEs Grade TRACKING'!AP19-'Charters ALL'!AP53</f>
        <v>77950.699999999968</v>
      </c>
      <c r="AQ19" s="46">
        <f>'ALL K12 FTEs Grade TRACKING'!AQ19-'Charters ALL'!AQ53</f>
        <v>78059.570000000036</v>
      </c>
      <c r="AR19" s="46">
        <f>'ALL K12 FTEs Grade TRACKING'!AR19-'Charters ALL'!AR53</f>
        <v>77918.690000000017</v>
      </c>
      <c r="AS19" s="37"/>
      <c r="AT19" s="46">
        <f>'ALL K12 FTEs Grade TRACKING'!AT19-'Charters ALL'!AT53</f>
        <v>73644.710000000006</v>
      </c>
      <c r="AU19" s="46">
        <f>'ALL K12 FTEs Grade TRACKING'!AU19-'Charters ALL'!AU53</f>
        <v>74576.600000000006</v>
      </c>
      <c r="AV19" s="46">
        <f>'ALL K12 FTEs Grade TRACKING'!AV19-'Charters ALL'!AV53</f>
        <v>74717.650000000009</v>
      </c>
      <c r="AW19" s="46">
        <f>'ALL K12 FTEs Grade TRACKING'!AW19-'Charters ALL'!AW53</f>
        <v>74762.44</v>
      </c>
      <c r="AX19" s="46">
        <f>'ALL K12 FTEs Grade TRACKING'!AX19-'Charters ALL'!AX53</f>
        <v>74695.459999999992</v>
      </c>
      <c r="AY19" s="46">
        <f>'ALL K12 FTEs Grade TRACKING'!AY19-'Charters ALL'!AY53</f>
        <v>74855.299999999988</v>
      </c>
      <c r="AZ19" s="46">
        <f>'ALL K12 FTEs Grade TRACKING'!AZ19-'Charters ALL'!AZ53</f>
        <v>74913.729999999967</v>
      </c>
      <c r="BA19" s="46">
        <f>'ALL K12 FTEs Grade TRACKING'!BA19-'Charters ALL'!BA53</f>
        <v>75035.149999999965</v>
      </c>
      <c r="BB19" s="46">
        <f>'ALL K12 FTEs Grade TRACKING'!BB19-'Charters ALL'!BB53</f>
        <v>75164.90999999996</v>
      </c>
      <c r="BC19" s="46">
        <f>'ALL K12 FTEs Grade TRACKING'!BC19-'Charters ALL'!BC53</f>
        <v>75082.079999999987</v>
      </c>
      <c r="BE19" s="46">
        <f>'ALL K12 FTEs Grade TRACKING'!BE19-'Charters ALL'!BE53</f>
        <v>79238.150000000023</v>
      </c>
      <c r="BF19" s="46">
        <f>'ALL K12 FTEs Grade TRACKING'!BF19-'Charters ALL'!BF53</f>
        <v>80138.33000000006</v>
      </c>
      <c r="BG19" s="46">
        <f>'ALL K12 FTEs Grade TRACKING'!BG19-'Charters ALL'!BG53</f>
        <v>80289.030000000072</v>
      </c>
      <c r="BH19" s="46">
        <f>'ALL K12 FTEs Grade TRACKING'!BH19-'Charters ALL'!BH53</f>
        <v>80366.100000000049</v>
      </c>
      <c r="BI19" s="46">
        <f>'ALL K12 FTEs Grade TRACKING'!BI19-'Charters ALL'!BI53</f>
        <v>80329.83000000006</v>
      </c>
      <c r="BJ19" s="46">
        <f>'ALL K12 FTEs Grade TRACKING'!BJ19-'Charters ALL'!BJ53</f>
        <v>80560.130000000034</v>
      </c>
      <c r="BK19" s="46">
        <f>'ALL K12 FTEs Grade TRACKING'!BK19-'Charters ALL'!BK53</f>
        <v>80658.510000000024</v>
      </c>
      <c r="BL19" s="46">
        <f>'ALL K12 FTEs Grade TRACKING'!BL19-'Charters ALL'!BL53</f>
        <v>80651.340000000026</v>
      </c>
      <c r="BM19" s="46">
        <f>'ALL K12 FTEs Grade TRACKING'!BM19-'Charters ALL'!BM53</f>
        <v>80667.850000000049</v>
      </c>
      <c r="BN19" s="46">
        <f>'ALL K12 FTEs Grade TRACKING'!BN19-'Charters ALL'!BN53</f>
        <v>80535.800000000017</v>
      </c>
      <c r="BO19" s="37"/>
      <c r="BP19" s="46">
        <f>'ALL K12 FTEs Grade TRACKING'!BP19-'Charters ALL'!BP53</f>
        <v>76358.709999999992</v>
      </c>
      <c r="BQ19" s="46">
        <f>'ALL K12 FTEs Grade TRACKING'!BQ19-'Charters ALL'!BQ53</f>
        <v>77110.140000000014</v>
      </c>
      <c r="BR19" s="46">
        <f>'ALL K12 FTEs Grade TRACKING'!BR19-'Charters ALL'!BR53</f>
        <v>77289.169999999984</v>
      </c>
      <c r="BS19" s="46">
        <f>'ALL K12 FTEs Grade TRACKING'!BS19-'Charters ALL'!BS53</f>
        <v>77323.78</v>
      </c>
      <c r="BT19" s="46">
        <f>'ALL K12 FTEs Grade TRACKING'!BT19-'Charters ALL'!BT53</f>
        <v>77241.719999999987</v>
      </c>
      <c r="BU19" s="46">
        <f>'ALL K12 FTEs Grade TRACKING'!BU19-'Charters ALL'!BU53</f>
        <v>77522.810000000012</v>
      </c>
      <c r="BV19" s="46"/>
      <c r="BW19" s="46"/>
      <c r="BX19" s="46"/>
      <c r="BY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</row>
    <row r="20" spans="1:88" x14ac:dyDescent="0.2">
      <c r="A20" s="35" t="s">
        <v>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 t="str">
        <f t="shared" ref="AH20" si="16">IF(AH19&gt;0,AH19-AH18, " ")</f>
        <v xml:space="preserve"> </v>
      </c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>
        <f t="shared" ref="AT20:BC20" si="17">IF(AT19&gt;0,AT19-AT18, " ")</f>
        <v>0</v>
      </c>
      <c r="AU20" s="38">
        <f t="shared" si="17"/>
        <v>0</v>
      </c>
      <c r="AV20" s="38">
        <f t="shared" si="17"/>
        <v>0</v>
      </c>
      <c r="AW20" s="38">
        <f t="shared" si="17"/>
        <v>0</v>
      </c>
      <c r="AX20" s="38">
        <f t="shared" si="17"/>
        <v>0</v>
      </c>
      <c r="AY20" s="38">
        <f t="shared" si="17"/>
        <v>0</v>
      </c>
      <c r="AZ20" s="38">
        <f t="shared" si="17"/>
        <v>0</v>
      </c>
      <c r="BA20" s="38">
        <f t="shared" si="17"/>
        <v>0</v>
      </c>
      <c r="BB20" s="38">
        <f t="shared" si="17"/>
        <v>0</v>
      </c>
      <c r="BC20" s="38">
        <f t="shared" si="17"/>
        <v>0</v>
      </c>
      <c r="BE20" s="38">
        <f t="shared" ref="BE20:BN20" si="18">IF(BE19&gt;0,BE19-BE18, " ")</f>
        <v>3.1199999999953434</v>
      </c>
      <c r="BF20" s="38">
        <f t="shared" si="18"/>
        <v>0.47000000001571607</v>
      </c>
      <c r="BG20" s="38">
        <f t="shared" ref="BG20:BI20" si="19">IF(BG19&gt;0,BG19-BG18, " ")</f>
        <v>0.22999999999592546</v>
      </c>
      <c r="BH20" s="38">
        <f t="shared" si="19"/>
        <v>-2.2700000000186265</v>
      </c>
      <c r="BI20" s="38">
        <f t="shared" si="19"/>
        <v>-3.2400000000052387</v>
      </c>
      <c r="BJ20" s="38">
        <f t="shared" si="18"/>
        <v>1.9799999999959255</v>
      </c>
      <c r="BK20" s="38">
        <f t="shared" si="18"/>
        <v>-2.9999999998835847E-2</v>
      </c>
      <c r="BL20" s="38">
        <f t="shared" si="18"/>
        <v>-1.4600000000064028</v>
      </c>
      <c r="BM20" s="38">
        <f t="shared" si="18"/>
        <v>0.78999999999359716</v>
      </c>
      <c r="BN20" s="38">
        <f t="shared" si="18"/>
        <v>-0.33000000000174623</v>
      </c>
      <c r="BO20" s="38"/>
      <c r="BP20" s="38">
        <f t="shared" ref="BP20:BQ20" si="20">IF(BP19&gt;0,BP19-BP18, " ")</f>
        <v>-5</v>
      </c>
      <c r="BQ20" s="38">
        <f t="shared" si="20"/>
        <v>0.84000000001105946</v>
      </c>
      <c r="BR20" s="38">
        <f t="shared" ref="BR20:BY20" si="21">IF(BR19&gt;0,BR19-BR18, " ")</f>
        <v>13.639320447502541</v>
      </c>
      <c r="BS20" s="38">
        <f t="shared" si="21"/>
        <v>6.2493204475176753</v>
      </c>
      <c r="BT20" s="38">
        <f t="shared" si="21"/>
        <v>-11.237371765644639</v>
      </c>
      <c r="BU20" s="38">
        <f t="shared" si="21"/>
        <v>54.160263122437755</v>
      </c>
      <c r="BV20" s="38" t="str">
        <f t="shared" si="21"/>
        <v xml:space="preserve"> </v>
      </c>
      <c r="BW20" s="38" t="str">
        <f t="shared" si="21"/>
        <v xml:space="preserve"> </v>
      </c>
      <c r="BX20" s="38" t="str">
        <f t="shared" si="21"/>
        <v xml:space="preserve"> </v>
      </c>
      <c r="BY20" s="38" t="str">
        <f t="shared" si="21"/>
        <v xml:space="preserve"> </v>
      </c>
      <c r="CA20" s="38" t="str">
        <f t="shared" ref="CA20:CJ20" si="22">IF(CA19&gt;0,CA19-CA18, " ")</f>
        <v xml:space="preserve"> </v>
      </c>
      <c r="CB20" s="38" t="str">
        <f t="shared" si="22"/>
        <v xml:space="preserve"> </v>
      </c>
      <c r="CC20" s="38" t="str">
        <f t="shared" si="22"/>
        <v xml:space="preserve"> </v>
      </c>
      <c r="CD20" s="38" t="str">
        <f t="shared" si="22"/>
        <v xml:space="preserve"> </v>
      </c>
      <c r="CE20" s="38" t="str">
        <f t="shared" si="22"/>
        <v xml:space="preserve"> </v>
      </c>
      <c r="CF20" s="38" t="str">
        <f t="shared" si="22"/>
        <v xml:space="preserve"> </v>
      </c>
      <c r="CG20" s="38" t="str">
        <f t="shared" si="22"/>
        <v xml:space="preserve"> </v>
      </c>
      <c r="CH20" s="38" t="str">
        <f t="shared" si="22"/>
        <v xml:space="preserve"> </v>
      </c>
      <c r="CI20" s="38" t="str">
        <f t="shared" si="22"/>
        <v xml:space="preserve"> </v>
      </c>
      <c r="CJ20" s="38" t="str">
        <f t="shared" si="22"/>
        <v xml:space="preserve"> </v>
      </c>
    </row>
    <row r="21" spans="1:88" x14ac:dyDescent="0.2">
      <c r="A21" s="40" t="s">
        <v>10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 t="str">
        <f t="shared" ref="AH21" si="23">(IF(AH19&gt;0,AH20/AH18," "))</f>
        <v xml:space="preserve"> </v>
      </c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66"/>
      <c r="AT21" s="41">
        <f t="shared" ref="AT21:AU21" si="24">(IF(AT19&gt;0,AT20/AT18," "))</f>
        <v>0</v>
      </c>
      <c r="AU21" s="41">
        <f t="shared" si="24"/>
        <v>0</v>
      </c>
      <c r="AV21" s="41">
        <f>(IF(AV19&gt;0,AV20/AV18," "))</f>
        <v>0</v>
      </c>
      <c r="AW21" s="41">
        <f t="shared" ref="AW21:BC21" si="25">(IF(AW19&gt;0,AW20/AW18," "))</f>
        <v>0</v>
      </c>
      <c r="AX21" s="41">
        <f t="shared" si="25"/>
        <v>0</v>
      </c>
      <c r="AY21" s="41">
        <f t="shared" si="25"/>
        <v>0</v>
      </c>
      <c r="AZ21" s="41">
        <f t="shared" si="25"/>
        <v>0</v>
      </c>
      <c r="BA21" s="41">
        <f t="shared" si="25"/>
        <v>0</v>
      </c>
      <c r="BB21" s="41">
        <f t="shared" si="25"/>
        <v>0</v>
      </c>
      <c r="BC21" s="41">
        <f t="shared" si="25"/>
        <v>0</v>
      </c>
      <c r="BE21" s="41">
        <f t="shared" ref="BE21:BF21" si="26">(IF(BE19&gt;0,BE20/BE18," "))</f>
        <v>3.9376523237201305E-5</v>
      </c>
      <c r="BF21" s="41">
        <f t="shared" si="26"/>
        <v>5.8648933227779706E-6</v>
      </c>
      <c r="BG21" s="41">
        <f t="shared" ref="BG21:BI21" si="27">(IF(BG19&gt;0,BG20/BG18," "))</f>
        <v>2.8646585824663621E-6</v>
      </c>
      <c r="BH21" s="41">
        <f t="shared" si="27"/>
        <v>-2.8244942631269298E-5</v>
      </c>
      <c r="BI21" s="41">
        <f t="shared" si="27"/>
        <v>-4.0332082416434923E-5</v>
      </c>
      <c r="BJ21" s="41">
        <f t="shared" ref="BJ21:BN21" si="28">(IF(BJ19&gt;0,BJ20/BJ18," "))</f>
        <v>2.4578518746966316E-5</v>
      </c>
      <c r="BK21" s="41">
        <f t="shared" si="28"/>
        <v>-3.7193829690986023E-7</v>
      </c>
      <c r="BL21" s="41">
        <f t="shared" si="28"/>
        <v>-1.8102285351610885E-5</v>
      </c>
      <c r="BM21" s="41">
        <f t="shared" si="28"/>
        <v>9.7933406770197968E-6</v>
      </c>
      <c r="BN21" s="41">
        <f t="shared" si="28"/>
        <v>-4.0975398246941611E-6</v>
      </c>
      <c r="BO21" s="66"/>
      <c r="BP21" s="41">
        <f t="shared" ref="BP21:BQ21" si="29">(IF(BP19&gt;0,BP20/BP18," "))</f>
        <v>-6.5476127338496269E-5</v>
      </c>
      <c r="BQ21" s="41">
        <f t="shared" si="29"/>
        <v>1.0893627617045666E-5</v>
      </c>
      <c r="BR21" s="41">
        <f t="shared" ref="BR21:BY21" si="30">(IF(BR19&gt;0,BR20/BR18," "))</f>
        <v>1.7650244945016701E-4</v>
      </c>
      <c r="BS21" s="41">
        <f t="shared" si="30"/>
        <v>8.0826694704185388E-5</v>
      </c>
      <c r="BT21" s="41">
        <f t="shared" si="30"/>
        <v>-1.4546202693013882E-4</v>
      </c>
      <c r="BU21" s="41">
        <f t="shared" si="30"/>
        <v>6.9912491448338384E-4</v>
      </c>
      <c r="BV21" s="41" t="str">
        <f t="shared" si="30"/>
        <v xml:space="preserve"> </v>
      </c>
      <c r="BW21" s="41" t="str">
        <f t="shared" si="30"/>
        <v xml:space="preserve"> </v>
      </c>
      <c r="BX21" s="41" t="str">
        <f t="shared" si="30"/>
        <v xml:space="preserve"> </v>
      </c>
      <c r="BY21" s="41" t="str">
        <f t="shared" si="30"/>
        <v xml:space="preserve"> </v>
      </c>
      <c r="CA21" s="41" t="str">
        <f t="shared" ref="CA21:CJ21" si="31">(IF(CA19&gt;0,CA20/CA18," "))</f>
        <v xml:space="preserve"> </v>
      </c>
      <c r="CB21" s="41" t="str">
        <f t="shared" si="31"/>
        <v xml:space="preserve"> </v>
      </c>
      <c r="CC21" s="41" t="str">
        <f t="shared" si="31"/>
        <v xml:space="preserve"> </v>
      </c>
      <c r="CD21" s="41" t="str">
        <f t="shared" si="31"/>
        <v xml:space="preserve"> </v>
      </c>
      <c r="CE21" s="41" t="str">
        <f t="shared" si="31"/>
        <v xml:space="preserve"> </v>
      </c>
      <c r="CF21" s="41" t="str">
        <f t="shared" si="31"/>
        <v xml:space="preserve"> </v>
      </c>
      <c r="CG21" s="41" t="str">
        <f t="shared" si="31"/>
        <v xml:space="preserve"> </v>
      </c>
      <c r="CH21" s="41" t="str">
        <f t="shared" si="31"/>
        <v xml:space="preserve"> </v>
      </c>
      <c r="CI21" s="41" t="str">
        <f t="shared" si="31"/>
        <v xml:space="preserve"> </v>
      </c>
      <c r="CJ21" s="41" t="str">
        <f t="shared" si="31"/>
        <v xml:space="preserve"> </v>
      </c>
    </row>
    <row r="23" spans="1:88" x14ac:dyDescent="0.2">
      <c r="A23" s="22" t="s">
        <v>31</v>
      </c>
      <c r="B23" s="63" t="s">
        <v>70</v>
      </c>
      <c r="C23" s="63" t="s">
        <v>71</v>
      </c>
      <c r="D23" s="63" t="s">
        <v>72</v>
      </c>
      <c r="E23" s="63" t="s">
        <v>73</v>
      </c>
      <c r="F23" s="63" t="s">
        <v>74</v>
      </c>
      <c r="G23" s="63" t="s">
        <v>75</v>
      </c>
      <c r="H23" s="63" t="s">
        <v>76</v>
      </c>
      <c r="I23" s="63" t="s">
        <v>77</v>
      </c>
      <c r="J23" s="63" t="s">
        <v>78</v>
      </c>
      <c r="K23" s="63" t="s">
        <v>79</v>
      </c>
      <c r="L23" s="63"/>
      <c r="M23" s="63" t="s">
        <v>80</v>
      </c>
      <c r="N23" s="63" t="s">
        <v>81</v>
      </c>
      <c r="O23" s="63" t="s">
        <v>82</v>
      </c>
      <c r="P23" s="63" t="s">
        <v>83</v>
      </c>
      <c r="Q23" s="63" t="s">
        <v>84</v>
      </c>
      <c r="R23" s="63" t="s">
        <v>85</v>
      </c>
      <c r="S23" s="63" t="s">
        <v>86</v>
      </c>
      <c r="T23" s="63" t="s">
        <v>87</v>
      </c>
      <c r="U23" s="63" t="s">
        <v>88</v>
      </c>
      <c r="V23" s="63" t="s">
        <v>89</v>
      </c>
      <c r="X23" s="63" t="s">
        <v>90</v>
      </c>
      <c r="Y23" s="63" t="s">
        <v>91</v>
      </c>
      <c r="Z23" s="63" t="s">
        <v>92</v>
      </c>
      <c r="AA23" s="63" t="s">
        <v>93</v>
      </c>
      <c r="AB23" s="63" t="s">
        <v>94</v>
      </c>
      <c r="AC23" s="63" t="s">
        <v>95</v>
      </c>
      <c r="AD23" s="63" t="s">
        <v>96</v>
      </c>
      <c r="AE23" s="63" t="s">
        <v>97</v>
      </c>
      <c r="AF23" s="63" t="s">
        <v>98</v>
      </c>
      <c r="AG23" s="63" t="s">
        <v>99</v>
      </c>
      <c r="AI23" s="63" t="s">
        <v>100</v>
      </c>
      <c r="AJ23" s="63" t="s">
        <v>101</v>
      </c>
      <c r="AK23" s="63" t="s">
        <v>102</v>
      </c>
      <c r="AL23" s="63" t="s">
        <v>103</v>
      </c>
      <c r="AM23" s="63" t="s">
        <v>104</v>
      </c>
      <c r="AN23" s="63" t="s">
        <v>105</v>
      </c>
      <c r="AO23" s="63" t="s">
        <v>106</v>
      </c>
      <c r="AP23" s="63" t="s">
        <v>107</v>
      </c>
      <c r="AQ23" s="63" t="s">
        <v>108</v>
      </c>
      <c r="AR23" s="63" t="s">
        <v>109</v>
      </c>
      <c r="AS23" s="78"/>
      <c r="AT23" s="63" t="s">
        <v>126</v>
      </c>
      <c r="AU23" s="63" t="s">
        <v>127</v>
      </c>
      <c r="AV23" s="63" t="s">
        <v>128</v>
      </c>
      <c r="AW23" s="63" t="s">
        <v>129</v>
      </c>
      <c r="AX23" s="63" t="s">
        <v>130</v>
      </c>
      <c r="AY23" s="63" t="s">
        <v>131</v>
      </c>
      <c r="AZ23" s="63" t="s">
        <v>132</v>
      </c>
      <c r="BA23" s="63" t="s">
        <v>133</v>
      </c>
      <c r="BB23" s="63" t="s">
        <v>134</v>
      </c>
      <c r="BC23" s="63" t="s">
        <v>135</v>
      </c>
      <c r="BE23" s="63" t="s">
        <v>136</v>
      </c>
      <c r="BF23" s="63" t="s">
        <v>137</v>
      </c>
      <c r="BG23" s="63" t="s">
        <v>138</v>
      </c>
      <c r="BH23" s="63" t="s">
        <v>139</v>
      </c>
      <c r="BI23" s="63" t="s">
        <v>140</v>
      </c>
      <c r="BJ23" s="63" t="s">
        <v>141</v>
      </c>
      <c r="BK23" s="63" t="s">
        <v>142</v>
      </c>
      <c r="BL23" s="63" t="s">
        <v>143</v>
      </c>
      <c r="BM23" s="63" t="s">
        <v>144</v>
      </c>
      <c r="BN23" s="63" t="s">
        <v>145</v>
      </c>
      <c r="BO23" s="78"/>
      <c r="BP23" s="173" t="s">
        <v>191</v>
      </c>
      <c r="BQ23" s="173" t="s">
        <v>173</v>
      </c>
      <c r="BR23" s="173" t="s">
        <v>174</v>
      </c>
      <c r="BS23" s="173" t="s">
        <v>175</v>
      </c>
      <c r="BT23" s="173" t="s">
        <v>176</v>
      </c>
      <c r="BU23" s="173" t="s">
        <v>177</v>
      </c>
      <c r="BV23" s="173" t="s">
        <v>178</v>
      </c>
      <c r="BW23" s="173" t="s">
        <v>179</v>
      </c>
      <c r="BX23" s="173" t="s">
        <v>180</v>
      </c>
      <c r="BY23" s="173" t="s">
        <v>181</v>
      </c>
      <c r="BZ23" s="175"/>
      <c r="CA23" s="173" t="s">
        <v>192</v>
      </c>
      <c r="CB23" s="173" t="s">
        <v>182</v>
      </c>
      <c r="CC23" s="173" t="s">
        <v>183</v>
      </c>
      <c r="CD23" s="173" t="s">
        <v>184</v>
      </c>
      <c r="CE23" s="173" t="s">
        <v>185</v>
      </c>
      <c r="CF23" s="173" t="s">
        <v>186</v>
      </c>
      <c r="CG23" s="173" t="s">
        <v>187</v>
      </c>
      <c r="CH23" s="173" t="s">
        <v>188</v>
      </c>
      <c r="CI23" s="173" t="s">
        <v>189</v>
      </c>
      <c r="CJ23" s="173" t="s">
        <v>190</v>
      </c>
    </row>
    <row r="24" spans="1:88" x14ac:dyDescent="0.2">
      <c r="A24" s="3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AT24" s="94">
        <v>2</v>
      </c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>
        <v>2</v>
      </c>
      <c r="BF24" s="94"/>
      <c r="BG24" s="94"/>
      <c r="BH24" s="94"/>
      <c r="BI24" s="94"/>
      <c r="BJ24" s="94"/>
      <c r="BK24" s="94"/>
      <c r="BL24" s="94"/>
      <c r="BM24" s="94"/>
      <c r="BN24" s="94"/>
    </row>
    <row r="25" spans="1:88" x14ac:dyDescent="0.2">
      <c r="A25" s="35" t="str">
        <f>D1</f>
        <v>Feb 2024 FC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>
        <f>'ALL K12 FTEs Grade TRACKING'!AT25-'Charters ALL'!AT59</f>
        <v>77695.589999999982</v>
      </c>
      <c r="AU25" s="36">
        <f>'ALL K12 FTEs Grade TRACKING'!AU25-'Charters ALL'!AU59</f>
        <v>78657.599999999991</v>
      </c>
      <c r="AV25" s="36">
        <f>'ALL K12 FTEs Grade TRACKING'!AV25-'Charters ALL'!AV59</f>
        <v>78724.58</v>
      </c>
      <c r="AW25" s="36">
        <f>'ALL K12 FTEs Grade TRACKING'!AW25-'Charters ALL'!AW59</f>
        <v>78731.649999999994</v>
      </c>
      <c r="AX25" s="36">
        <f>'ALL K12 FTEs Grade TRACKING'!AX25-'Charters ALL'!AX59</f>
        <v>78655.76999999999</v>
      </c>
      <c r="AY25" s="36">
        <f>'ALL K12 FTEs Grade TRACKING'!AY25-'Charters ALL'!AY59</f>
        <v>78791.779999999984</v>
      </c>
      <c r="AZ25" s="36">
        <f>'ALL K12 FTEs Grade TRACKING'!AZ25-'Charters ALL'!AZ59</f>
        <v>78857.56</v>
      </c>
      <c r="BA25" s="36">
        <f>'ALL K12 FTEs Grade TRACKING'!BA25-'Charters ALL'!BA59</f>
        <v>78916.409999999989</v>
      </c>
      <c r="BB25" s="36">
        <f>'ALL K12 FTEs Grade TRACKING'!BB25-'Charters ALL'!BB59</f>
        <v>79008.919999999969</v>
      </c>
      <c r="BC25" s="36">
        <f>'ALL K12 FTEs Grade TRACKING'!BC25-'Charters ALL'!BC59</f>
        <v>78881.099999999962</v>
      </c>
      <c r="BD25" s="36"/>
      <c r="BE25" s="36">
        <f>'ALL K12 FTEs Grade TRACKING'!BE25-'Charters ALL'!BE59</f>
        <v>75727.900000000023</v>
      </c>
      <c r="BF25" s="36">
        <f>'ALL K12 FTEs Grade TRACKING'!BF25-'Charters ALL'!BF59</f>
        <v>76418.38</v>
      </c>
      <c r="BG25" s="36">
        <f>'ALL K12 FTEs Grade TRACKING'!BG25-'Charters ALL'!BG59</f>
        <v>76553.370000000039</v>
      </c>
      <c r="BH25" s="36">
        <f>'ALL K12 FTEs Grade TRACKING'!BH25-'Charters ALL'!BH59</f>
        <v>76674.360000000015</v>
      </c>
      <c r="BI25" s="36">
        <f>'ALL K12 FTEs Grade TRACKING'!BI25-'Charters ALL'!BI59</f>
        <v>76658.850000000035</v>
      </c>
      <c r="BJ25" s="36">
        <f>'ALL K12 FTEs Grade TRACKING'!BJ25-'Charters ALL'!BJ59</f>
        <v>76845.100000000035</v>
      </c>
      <c r="BK25" s="36">
        <f>'ALL K12 FTEs Grade TRACKING'!BK25-'Charters ALL'!BK59</f>
        <v>76950.97000000003</v>
      </c>
      <c r="BL25" s="36">
        <f>'ALL K12 FTEs Grade TRACKING'!BL25-'Charters ALL'!BL59</f>
        <v>76997.940000000046</v>
      </c>
      <c r="BM25" s="36">
        <f>'ALL K12 FTEs Grade TRACKING'!BM25-'Charters ALL'!BM59</f>
        <v>77008.300000000061</v>
      </c>
      <c r="BN25" s="36">
        <f>'ALL K12 FTEs Grade TRACKING'!BN25-'Charters ALL'!BN59</f>
        <v>76903.320000000022</v>
      </c>
      <c r="BO25" s="36"/>
      <c r="BP25" s="36">
        <f>'ALL K12 FTEs Grade TRACKING'!BP25-'Charters ALL'!BP59</f>
        <v>80463.540000000023</v>
      </c>
      <c r="BQ25" s="36">
        <f>'ALL K12 FTEs Grade TRACKING'!BQ25-'Charters ALL'!BQ59</f>
        <v>81191</v>
      </c>
      <c r="BR25" s="36">
        <f>'ALL K12 FTEs Grade TRACKING'!BR25-'Charters ALL'!BR59</f>
        <v>81326.475034117349</v>
      </c>
      <c r="BS25" s="36">
        <f>'ALL K12 FTEs Grade TRACKING'!BS25-'Charters ALL'!BS59</f>
        <v>81354.014654903716</v>
      </c>
      <c r="BT25" s="36">
        <f>'ALL K12 FTEs Grade TRACKING'!BT25-'Charters ALL'!BT59</f>
        <v>81354.014654903716</v>
      </c>
      <c r="BU25" s="36">
        <f>'ALL K12 FTEs Grade TRACKING'!BU25-'Charters ALL'!BU59</f>
        <v>81551.733698240219</v>
      </c>
      <c r="BV25" s="36">
        <f>'ALL K12 FTEs Grade TRACKING'!BV25-'Charters ALL'!BV59</f>
        <v>81664.064631572575</v>
      </c>
      <c r="BW25" s="36">
        <f>'ALL K12 FTEs Grade TRACKING'!BW25-'Charters ALL'!BW59</f>
        <v>81713.978114765749</v>
      </c>
      <c r="BX25" s="36">
        <f>'ALL K12 FTEs Grade TRACKING'!BX25-'Charters ALL'!BX59</f>
        <v>81725.052259337375</v>
      </c>
      <c r="BY25" s="36">
        <f>'ALL K12 FTEs Grade TRACKING'!BY25-'Charters ALL'!BY59</f>
        <v>81613.650141272461</v>
      </c>
      <c r="CA25" s="36">
        <f>'ALL K12 FTEs Grade TRACKING'!CA25-'Charters ALL'!CA59</f>
        <v>77465.662663040857</v>
      </c>
      <c r="CB25" s="36">
        <f>'ALL K12 FTEs Grade TRACKING'!CB25-'Charters ALL'!CB59</f>
        <v>78152.822302572895</v>
      </c>
      <c r="CC25" s="36">
        <f>'ALL K12 FTEs Grade TRACKING'!CC25-'Charters ALL'!CC59</f>
        <v>78275.528928874468</v>
      </c>
      <c r="CD25" s="36">
        <f>'ALL K12 FTEs Grade TRACKING'!CD25-'Charters ALL'!CD59</f>
        <v>78303.368636440951</v>
      </c>
      <c r="CE25" s="36">
        <f>'ALL K12 FTEs Grade TRACKING'!CE25-'Charters ALL'!CE59</f>
        <v>78303.368636440951</v>
      </c>
      <c r="CF25" s="36">
        <f>'ALL K12 FTEs Grade TRACKING'!CF25-'Charters ALL'!CF59</f>
        <v>78494.405400862059</v>
      </c>
      <c r="CG25" s="36">
        <f>'ALL K12 FTEs Grade TRACKING'!CG25-'Charters ALL'!CG59</f>
        <v>78602.247192312701</v>
      </c>
      <c r="CH25" s="36">
        <f>'ALL K12 FTEs Grade TRACKING'!CH25-'Charters ALL'!CH59</f>
        <v>78651.080124525484</v>
      </c>
      <c r="CI25" s="36">
        <f>'ALL K12 FTEs Grade TRACKING'!CI25-'Charters ALL'!CI59</f>
        <v>78662.683561071826</v>
      </c>
      <c r="CJ25" s="36">
        <f>'ALL K12 FTEs Grade TRACKING'!CJ25-'Charters ALL'!CJ59</f>
        <v>78555.549561758991</v>
      </c>
    </row>
    <row r="26" spans="1:88" s="33" customFormat="1" x14ac:dyDescent="0.2">
      <c r="A26" s="40" t="s">
        <v>8</v>
      </c>
      <c r="B26" s="46">
        <f>'ALL K12 FTEs Grade TRACKING'!B26-'Charters ALL'!B60</f>
        <v>82831.959999999992</v>
      </c>
      <c r="C26" s="46">
        <f>'ALL K12 FTEs Grade TRACKING'!C26-'Charters ALL'!C60</f>
        <v>83281.25</v>
      </c>
      <c r="D26" s="46">
        <f>'ALL K12 FTEs Grade TRACKING'!D26-'Charters ALL'!D60</f>
        <v>83308.710000000021</v>
      </c>
      <c r="E26" s="46">
        <f>'ALL K12 FTEs Grade TRACKING'!E26-'Charters ALL'!E60</f>
        <v>83349.540000000023</v>
      </c>
      <c r="F26" s="46">
        <f>'ALL K12 FTEs Grade TRACKING'!F26-'Charters ALL'!F60</f>
        <v>83176.040000000023</v>
      </c>
      <c r="G26" s="46">
        <f>'ALL K12 FTEs Grade TRACKING'!G26-'Charters ALL'!G60</f>
        <v>83401.050000000017</v>
      </c>
      <c r="H26" s="46">
        <f>'ALL K12 FTEs Grade TRACKING'!H26-'Charters ALL'!H60</f>
        <v>83421.440000000002</v>
      </c>
      <c r="I26" s="46">
        <f>'ALL K12 FTEs Grade TRACKING'!I26-'Charters ALL'!I60</f>
        <v>83416.62</v>
      </c>
      <c r="J26" s="46">
        <f>'ALL K12 FTEs Grade TRACKING'!J26-'Charters ALL'!J60</f>
        <v>83437.64999999998</v>
      </c>
      <c r="K26" s="46">
        <f>'ALL K12 FTEs Grade TRACKING'!K26-'Charters ALL'!K60</f>
        <v>83328.509999999966</v>
      </c>
      <c r="L26" s="46"/>
      <c r="M26" s="46">
        <f>'ALL K12 FTEs Grade TRACKING'!M26-'Charters ALL'!M60</f>
        <v>83099.409999999989</v>
      </c>
      <c r="N26" s="46">
        <f>'ALL K12 FTEs Grade TRACKING'!N26-'Charters ALL'!N60</f>
        <v>83548.27</v>
      </c>
      <c r="O26" s="46">
        <f>'ALL K12 FTEs Grade TRACKING'!O26-'Charters ALL'!O60</f>
        <v>83651.090000000011</v>
      </c>
      <c r="P26" s="46">
        <f>'ALL K12 FTEs Grade TRACKING'!P26-'Charters ALL'!P60</f>
        <v>83650.400000000009</v>
      </c>
      <c r="Q26" s="46">
        <f>'ALL K12 FTEs Grade TRACKING'!Q26-'Charters ALL'!Q60</f>
        <v>83521.919999999998</v>
      </c>
      <c r="R26" s="46">
        <f>'ALL K12 FTEs Grade TRACKING'!R26-'Charters ALL'!R60</f>
        <v>83751.03</v>
      </c>
      <c r="S26" s="46">
        <f>'ALL K12 FTEs Grade TRACKING'!S26-'Charters ALL'!S60</f>
        <v>83752.190000000017</v>
      </c>
      <c r="T26" s="46">
        <f>'ALL K12 FTEs Grade TRACKING'!T26-'Charters ALL'!T60</f>
        <v>83787.710000000021</v>
      </c>
      <c r="U26" s="46">
        <f>'ALL K12 FTEs Grade TRACKING'!U26-'Charters ALL'!U60</f>
        <v>83835.210000000006</v>
      </c>
      <c r="V26" s="46">
        <f>'ALL K12 FTEs Grade TRACKING'!V26-'Charters ALL'!V60</f>
        <v>83720.620000000024</v>
      </c>
      <c r="X26" s="46">
        <f>'ALL K12 FTEs Grade TRACKING'!X26-'Charters ALL'!X60</f>
        <v>82681.069999999949</v>
      </c>
      <c r="Y26" s="46">
        <f>'ALL K12 FTEs Grade TRACKING'!Y26-'Charters ALL'!Y60</f>
        <v>83214.179999999949</v>
      </c>
      <c r="Z26" s="46">
        <f>'ALL K12 FTEs Grade TRACKING'!Z26-'Charters ALL'!Z60</f>
        <v>83266.259999999966</v>
      </c>
      <c r="AA26" s="46">
        <f>'ALL K12 FTEs Grade TRACKING'!AA26-'Charters ALL'!AA60</f>
        <v>83302.499999999956</v>
      </c>
      <c r="AB26" s="46">
        <f>'ALL K12 FTEs Grade TRACKING'!AB26-'Charters ALL'!AB60</f>
        <v>83225.749999999985</v>
      </c>
      <c r="AC26" s="46">
        <f>'ALL K12 FTEs Grade TRACKING'!AC26-'Charters ALL'!AC60</f>
        <v>83373.169999999984</v>
      </c>
      <c r="AD26" s="46">
        <f>'ALL K12 FTEs Grade TRACKING'!AD26-'Charters ALL'!AD60</f>
        <v>83350.51999999999</v>
      </c>
      <c r="AE26" s="46">
        <f>'ALL K12 FTEs Grade TRACKING'!AE26-'Charters ALL'!AE60</f>
        <v>83415.999999999985</v>
      </c>
      <c r="AF26" s="46">
        <f>'ALL K12 FTEs Grade TRACKING'!AF26-'Charters ALL'!AF60</f>
        <v>83469.119999999966</v>
      </c>
      <c r="AG26" s="46">
        <f>'ALL K12 FTEs Grade TRACKING'!AG26-'Charters ALL'!AG60</f>
        <v>83357.229999999981</v>
      </c>
      <c r="AI26" s="46">
        <f>'ALL K12 FTEs Grade TRACKING'!AI26-'Charters ALL'!AI60</f>
        <v>79921.749999999956</v>
      </c>
      <c r="AJ26" s="46">
        <f>'ALL K12 FTEs Grade TRACKING'!AJ26-'Charters ALL'!AJ60</f>
        <v>79447.659999999974</v>
      </c>
      <c r="AK26" s="46">
        <f>'ALL K12 FTEs Grade TRACKING'!AK26-'Charters ALL'!AK60</f>
        <v>79177.519999999946</v>
      </c>
      <c r="AL26" s="46">
        <f>'ALL K12 FTEs Grade TRACKING'!AL26-'Charters ALL'!AL60</f>
        <v>78954.839999999967</v>
      </c>
      <c r="AM26" s="46">
        <f>'ALL K12 FTEs Grade TRACKING'!AM26-'Charters ALL'!AM60</f>
        <v>78790.799999999974</v>
      </c>
      <c r="AN26" s="46">
        <f>'ALL K12 FTEs Grade TRACKING'!AN26-'Charters ALL'!AN60</f>
        <v>78887.889999999985</v>
      </c>
      <c r="AO26" s="46">
        <f>'ALL K12 FTEs Grade TRACKING'!AO26-'Charters ALL'!AO60</f>
        <v>78986.850000000006</v>
      </c>
      <c r="AP26" s="46">
        <f>'ALL K12 FTEs Grade TRACKING'!AP26-'Charters ALL'!AP60</f>
        <v>79028.25999999998</v>
      </c>
      <c r="AQ26" s="46">
        <f>'ALL K12 FTEs Grade TRACKING'!AQ26-'Charters ALL'!AQ60</f>
        <v>79194.75</v>
      </c>
      <c r="AR26" s="46">
        <f>'ALL K12 FTEs Grade TRACKING'!AR26-'Charters ALL'!AR60</f>
        <v>79077.999999999985</v>
      </c>
      <c r="AS26" s="37"/>
      <c r="AT26" s="46">
        <f>'ALL K12 FTEs Grade TRACKING'!AT26-'Charters ALL'!AT60</f>
        <v>77695.589999999982</v>
      </c>
      <c r="AU26" s="46">
        <f>'ALL K12 FTEs Grade TRACKING'!AU26-'Charters ALL'!AU60</f>
        <v>78657.599999999991</v>
      </c>
      <c r="AV26" s="46">
        <f>'ALL K12 FTEs Grade TRACKING'!AV26-'Charters ALL'!AV60</f>
        <v>78724.58</v>
      </c>
      <c r="AW26" s="46">
        <f>'ALL K12 FTEs Grade TRACKING'!AW26-'Charters ALL'!AW60</f>
        <v>78731.649999999994</v>
      </c>
      <c r="AX26" s="46">
        <f>'ALL K12 FTEs Grade TRACKING'!AX26-'Charters ALL'!AX60</f>
        <v>78655.76999999999</v>
      </c>
      <c r="AY26" s="46">
        <f>'ALL K12 FTEs Grade TRACKING'!AY26-'Charters ALL'!AY60</f>
        <v>78791.779999999984</v>
      </c>
      <c r="AZ26" s="46">
        <f>'ALL K12 FTEs Grade TRACKING'!AZ26-'Charters ALL'!AZ60</f>
        <v>78857.56</v>
      </c>
      <c r="BA26" s="46">
        <f>'ALL K12 FTEs Grade TRACKING'!BA26-'Charters ALL'!BA60</f>
        <v>78916.409999999989</v>
      </c>
      <c r="BB26" s="46">
        <f>'ALL K12 FTEs Grade TRACKING'!BB26-'Charters ALL'!BB60</f>
        <v>79008.919999999969</v>
      </c>
      <c r="BC26" s="46">
        <f>'ALL K12 FTEs Grade TRACKING'!BC26-'Charters ALL'!BC60</f>
        <v>78881.099999999962</v>
      </c>
      <c r="BE26" s="46">
        <f>'ALL K12 FTEs Grade TRACKING'!BE26-'Charters ALL'!BE60</f>
        <v>75735.48000000001</v>
      </c>
      <c r="BF26" s="46">
        <f>'ALL K12 FTEs Grade TRACKING'!BF26-'Charters ALL'!BF60</f>
        <v>76420.36</v>
      </c>
      <c r="BG26" s="46">
        <f>'ALL K12 FTEs Grade TRACKING'!BG26-'Charters ALL'!BG60</f>
        <v>76554.030000000028</v>
      </c>
      <c r="BH26" s="46">
        <f>'ALL K12 FTEs Grade TRACKING'!BH26-'Charters ALL'!BH60</f>
        <v>76673.030000000013</v>
      </c>
      <c r="BI26" s="46">
        <f>'ALL K12 FTEs Grade TRACKING'!BI26-'Charters ALL'!BI60</f>
        <v>76660.430000000022</v>
      </c>
      <c r="BJ26" s="46">
        <f>'ALL K12 FTEs Grade TRACKING'!BJ26-'Charters ALL'!BJ60</f>
        <v>76848.940000000046</v>
      </c>
      <c r="BK26" s="46">
        <f>'ALL K12 FTEs Grade TRACKING'!BK26-'Charters ALL'!BK60</f>
        <v>76949.460000000036</v>
      </c>
      <c r="BL26" s="46">
        <f>'ALL K12 FTEs Grade TRACKING'!BL26-'Charters ALL'!BL60</f>
        <v>76998.920000000056</v>
      </c>
      <c r="BM26" s="46">
        <f>'ALL K12 FTEs Grade TRACKING'!BM26-'Charters ALL'!BM60</f>
        <v>77009.300000000061</v>
      </c>
      <c r="BN26" s="46">
        <f>'ALL K12 FTEs Grade TRACKING'!BN26-'Charters ALL'!BN60</f>
        <v>76904.280000000028</v>
      </c>
      <c r="BO26" s="37"/>
      <c r="BP26" s="46">
        <f>'ALL K12 FTEs Grade TRACKING'!BP26-'Charters ALL'!BP60</f>
        <v>80456.940000000017</v>
      </c>
      <c r="BQ26" s="46">
        <f>'ALL K12 FTEs Grade TRACKING'!BQ26-'Charters ALL'!BQ60</f>
        <v>81188.590000000055</v>
      </c>
      <c r="BR26" s="46">
        <f>'ALL K12 FTEs Grade TRACKING'!BR26-'Charters ALL'!BR60</f>
        <v>81325.830000000031</v>
      </c>
      <c r="BS26" s="46">
        <f>'ALL K12 FTEs Grade TRACKING'!BS26-'Charters ALL'!BS60</f>
        <v>81345.690000000017</v>
      </c>
      <c r="BT26" s="46">
        <f>'ALL K12 FTEs Grade TRACKING'!BT26-'Charters ALL'!BT60</f>
        <v>81353.920000000027</v>
      </c>
      <c r="BU26" s="46">
        <f>'ALL K12 FTEs Grade TRACKING'!BU26-'Charters ALL'!BU60</f>
        <v>81609.310000000012</v>
      </c>
      <c r="BV26" s="46"/>
      <c r="BW26" s="46"/>
      <c r="BX26" s="46"/>
      <c r="BY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</row>
    <row r="27" spans="1:88" x14ac:dyDescent="0.2">
      <c r="A27" s="35" t="s">
        <v>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 t="str">
        <f t="shared" ref="AH27" si="32">IF(AH26&gt;0,AH26-AH25, " ")</f>
        <v xml:space="preserve"> </v>
      </c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>
        <f t="shared" ref="AT27:BC27" si="33">IF(AT26&gt;0,AT26-AT25, " ")</f>
        <v>0</v>
      </c>
      <c r="AU27" s="38">
        <f t="shared" si="33"/>
        <v>0</v>
      </c>
      <c r="AV27" s="38">
        <f t="shared" si="33"/>
        <v>0</v>
      </c>
      <c r="AW27" s="38">
        <f t="shared" si="33"/>
        <v>0</v>
      </c>
      <c r="AX27" s="38">
        <f t="shared" si="33"/>
        <v>0</v>
      </c>
      <c r="AY27" s="38">
        <f t="shared" si="33"/>
        <v>0</v>
      </c>
      <c r="AZ27" s="38">
        <f t="shared" si="33"/>
        <v>0</v>
      </c>
      <c r="BA27" s="38">
        <f t="shared" si="33"/>
        <v>0</v>
      </c>
      <c r="BB27" s="38">
        <f t="shared" si="33"/>
        <v>0</v>
      </c>
      <c r="BC27" s="38">
        <f t="shared" si="33"/>
        <v>0</v>
      </c>
      <c r="BE27" s="38">
        <f t="shared" ref="BE27:BM27" si="34">IF(BE26&gt;0,BE26-BE25, " ")</f>
        <v>7.5799999999871943</v>
      </c>
      <c r="BF27" s="38">
        <f t="shared" si="34"/>
        <v>1.9799999999959255</v>
      </c>
      <c r="BG27" s="38">
        <f t="shared" ref="BG27:BI27" si="35">IF(BG26&gt;0,BG26-BG25, " ")</f>
        <v>0.65999999998894054</v>
      </c>
      <c r="BH27" s="38">
        <f t="shared" si="35"/>
        <v>-1.3300000000017462</v>
      </c>
      <c r="BI27" s="38">
        <f t="shared" si="35"/>
        <v>1.5799999999871943</v>
      </c>
      <c r="BJ27" s="38">
        <f t="shared" si="34"/>
        <v>3.8400000000110595</v>
      </c>
      <c r="BK27" s="38">
        <f t="shared" si="34"/>
        <v>-1.5099999999947613</v>
      </c>
      <c r="BL27" s="38">
        <f t="shared" si="34"/>
        <v>0.98000000001047738</v>
      </c>
      <c r="BM27" s="38">
        <f t="shared" si="34"/>
        <v>1</v>
      </c>
      <c r="BN27" s="38">
        <f>IF(BN26&gt;0,BN26-BN25, " ")</f>
        <v>0.96000000000640284</v>
      </c>
      <c r="BO27" s="38"/>
      <c r="BP27" s="38">
        <f t="shared" ref="BP27:BQ27" si="36">IF(BP26&gt;0,BP26-BP25, " ")</f>
        <v>-6.6000000000058208</v>
      </c>
      <c r="BQ27" s="38">
        <f t="shared" si="36"/>
        <v>-2.4099999999452848</v>
      </c>
      <c r="BR27" s="38">
        <f t="shared" ref="BR27:BY27" si="37">IF(BR26&gt;0,BR26-BR25, " ")</f>
        <v>-0.64503411731857341</v>
      </c>
      <c r="BS27" s="38">
        <f t="shared" si="37"/>
        <v>-8.3246549036994111</v>
      </c>
      <c r="BT27" s="38">
        <f t="shared" si="37"/>
        <v>-9.46549036889337E-2</v>
      </c>
      <c r="BU27" s="38">
        <f t="shared" si="37"/>
        <v>57.576301759792841</v>
      </c>
      <c r="BV27" s="38" t="str">
        <f t="shared" si="37"/>
        <v xml:space="preserve"> </v>
      </c>
      <c r="BW27" s="38" t="str">
        <f t="shared" si="37"/>
        <v xml:space="preserve"> </v>
      </c>
      <c r="BX27" s="38" t="str">
        <f t="shared" si="37"/>
        <v xml:space="preserve"> </v>
      </c>
      <c r="BY27" s="38" t="str">
        <f t="shared" si="37"/>
        <v xml:space="preserve"> </v>
      </c>
      <c r="CA27" s="38" t="str">
        <f t="shared" ref="CA27:CJ27" si="38">IF(CA26&gt;0,CA26-CA25, " ")</f>
        <v xml:space="preserve"> </v>
      </c>
      <c r="CB27" s="38" t="str">
        <f t="shared" si="38"/>
        <v xml:space="preserve"> </v>
      </c>
      <c r="CC27" s="38" t="str">
        <f t="shared" si="38"/>
        <v xml:space="preserve"> </v>
      </c>
      <c r="CD27" s="38" t="str">
        <f t="shared" si="38"/>
        <v xml:space="preserve"> </v>
      </c>
      <c r="CE27" s="38" t="str">
        <f t="shared" si="38"/>
        <v xml:space="preserve"> </v>
      </c>
      <c r="CF27" s="38" t="str">
        <f t="shared" si="38"/>
        <v xml:space="preserve"> </v>
      </c>
      <c r="CG27" s="38" t="str">
        <f t="shared" si="38"/>
        <v xml:space="preserve"> </v>
      </c>
      <c r="CH27" s="38" t="str">
        <f t="shared" si="38"/>
        <v xml:space="preserve"> </v>
      </c>
      <c r="CI27" s="38" t="str">
        <f t="shared" si="38"/>
        <v xml:space="preserve"> </v>
      </c>
      <c r="CJ27" s="38" t="str">
        <f t="shared" si="38"/>
        <v xml:space="preserve"> </v>
      </c>
    </row>
    <row r="28" spans="1:88" x14ac:dyDescent="0.2">
      <c r="A28" s="40" t="s">
        <v>10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 t="str">
        <f t="shared" ref="AH28" si="39">(IF(AH26&gt;0,AH27/AH25," "))</f>
        <v xml:space="preserve"> </v>
      </c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66"/>
      <c r="AT28" s="41">
        <f t="shared" ref="AT28:AU28" si="40">(IF(AT26&gt;0,AT27/AT25," "))</f>
        <v>0</v>
      </c>
      <c r="AU28" s="41">
        <f t="shared" si="40"/>
        <v>0</v>
      </c>
      <c r="AV28" s="41">
        <f>(IF(AV26&gt;0,AV27/AV25," "))</f>
        <v>0</v>
      </c>
      <c r="AW28" s="41">
        <f t="shared" ref="AW28:BC28" si="41">(IF(AW26&gt;0,AW27/AW25," "))</f>
        <v>0</v>
      </c>
      <c r="AX28" s="41">
        <f t="shared" si="41"/>
        <v>0</v>
      </c>
      <c r="AY28" s="41">
        <f t="shared" si="41"/>
        <v>0</v>
      </c>
      <c r="AZ28" s="41">
        <f t="shared" si="41"/>
        <v>0</v>
      </c>
      <c r="BA28" s="41">
        <f t="shared" si="41"/>
        <v>0</v>
      </c>
      <c r="BB28" s="41">
        <f t="shared" si="41"/>
        <v>0</v>
      </c>
      <c r="BC28" s="41">
        <f t="shared" si="41"/>
        <v>0</v>
      </c>
      <c r="BE28" s="41">
        <f t="shared" ref="BE28:BF28" si="42">(IF(BE26&gt;0,BE27/BE25," "))</f>
        <v>1.0009520929521606E-4</v>
      </c>
      <c r="BF28" s="41">
        <f t="shared" si="42"/>
        <v>2.5909997045160147E-5</v>
      </c>
      <c r="BG28" s="41">
        <f t="shared" ref="BG28:BI28" si="43">(IF(BG26&gt;0,BG27/BG25," "))</f>
        <v>8.6214362605975436E-6</v>
      </c>
      <c r="BH28" s="41">
        <f t="shared" si="43"/>
        <v>-1.7346085445013769E-5</v>
      </c>
      <c r="BI28" s="41">
        <f t="shared" si="43"/>
        <v>2.0610797057185096E-5</v>
      </c>
      <c r="BJ28" s="41">
        <f t="shared" ref="BJ28:BM28" si="44">(IF(BJ26&gt;0,BJ27/BJ25," "))</f>
        <v>4.9970655253374093E-5</v>
      </c>
      <c r="BK28" s="41">
        <f t="shared" si="44"/>
        <v>-1.9622884545766748E-5</v>
      </c>
      <c r="BL28" s="41">
        <f t="shared" si="44"/>
        <v>1.2727613232386175E-5</v>
      </c>
      <c r="BM28" s="41">
        <f t="shared" si="44"/>
        <v>1.2985613239092399E-5</v>
      </c>
      <c r="BN28" s="41">
        <f>(IF(BN26&gt;0,BN27/BN25," "))</f>
        <v>1.248320618676024E-5</v>
      </c>
      <c r="BO28" s="66"/>
      <c r="BP28" s="41">
        <f t="shared" ref="BP28:BQ28" si="45">(IF(BP26&gt;0,BP27/BP25," "))</f>
        <v>-8.2024728218592157E-5</v>
      </c>
      <c r="BQ28" s="41">
        <f t="shared" si="45"/>
        <v>-2.968309295297859E-5</v>
      </c>
      <c r="BR28" s="41">
        <f t="shared" ref="BR28:BY28" si="46">(IF(BR26&gt;0,BR27/BR25," "))</f>
        <v>-7.9314161476686955E-6</v>
      </c>
      <c r="BS28" s="41">
        <f t="shared" si="46"/>
        <v>-1.0232629500844962E-4</v>
      </c>
      <c r="BT28" s="41">
        <f t="shared" si="46"/>
        <v>-1.1634939479071946E-6</v>
      </c>
      <c r="BU28" s="41">
        <f t="shared" si="46"/>
        <v>7.0600953712202032E-4</v>
      </c>
      <c r="BV28" s="41" t="str">
        <f t="shared" si="46"/>
        <v xml:space="preserve"> </v>
      </c>
      <c r="BW28" s="41" t="str">
        <f t="shared" si="46"/>
        <v xml:space="preserve"> </v>
      </c>
      <c r="BX28" s="41" t="str">
        <f t="shared" si="46"/>
        <v xml:space="preserve"> </v>
      </c>
      <c r="BY28" s="41" t="str">
        <f t="shared" si="46"/>
        <v xml:space="preserve"> </v>
      </c>
      <c r="CA28" s="41" t="str">
        <f t="shared" ref="CA28:CJ28" si="47">(IF(CA26&gt;0,CA27/CA25," "))</f>
        <v xml:space="preserve"> </v>
      </c>
      <c r="CB28" s="41" t="str">
        <f t="shared" si="47"/>
        <v xml:space="preserve"> </v>
      </c>
      <c r="CC28" s="41" t="str">
        <f t="shared" si="47"/>
        <v xml:space="preserve"> </v>
      </c>
      <c r="CD28" s="41" t="str">
        <f t="shared" si="47"/>
        <v xml:space="preserve"> </v>
      </c>
      <c r="CE28" s="41" t="str">
        <f t="shared" si="47"/>
        <v xml:space="preserve"> </v>
      </c>
      <c r="CF28" s="41" t="str">
        <f t="shared" si="47"/>
        <v xml:space="preserve"> </v>
      </c>
      <c r="CG28" s="41" t="str">
        <f t="shared" si="47"/>
        <v xml:space="preserve"> </v>
      </c>
      <c r="CH28" s="41" t="str">
        <f t="shared" si="47"/>
        <v xml:space="preserve"> </v>
      </c>
      <c r="CI28" s="41" t="str">
        <f t="shared" si="47"/>
        <v xml:space="preserve"> </v>
      </c>
      <c r="CJ28" s="41" t="str">
        <f t="shared" si="47"/>
        <v xml:space="preserve"> </v>
      </c>
    </row>
    <row r="30" spans="1:88" x14ac:dyDescent="0.2">
      <c r="A30" s="22" t="s">
        <v>32</v>
      </c>
      <c r="B30" s="63" t="s">
        <v>70</v>
      </c>
      <c r="C30" s="63" t="s">
        <v>71</v>
      </c>
      <c r="D30" s="63" t="s">
        <v>72</v>
      </c>
      <c r="E30" s="63" t="s">
        <v>73</v>
      </c>
      <c r="F30" s="63" t="s">
        <v>74</v>
      </c>
      <c r="G30" s="63" t="s">
        <v>75</v>
      </c>
      <c r="H30" s="63" t="s">
        <v>76</v>
      </c>
      <c r="I30" s="63" t="s">
        <v>77</v>
      </c>
      <c r="J30" s="63" t="s">
        <v>78</v>
      </c>
      <c r="K30" s="63" t="s">
        <v>79</v>
      </c>
      <c r="L30" s="63"/>
      <c r="M30" s="63" t="s">
        <v>80</v>
      </c>
      <c r="N30" s="63" t="s">
        <v>81</v>
      </c>
      <c r="O30" s="63" t="s">
        <v>82</v>
      </c>
      <c r="P30" s="63" t="s">
        <v>83</v>
      </c>
      <c r="Q30" s="63" t="s">
        <v>84</v>
      </c>
      <c r="R30" s="63" t="s">
        <v>85</v>
      </c>
      <c r="S30" s="63" t="s">
        <v>86</v>
      </c>
      <c r="T30" s="63" t="s">
        <v>87</v>
      </c>
      <c r="U30" s="63" t="s">
        <v>88</v>
      </c>
      <c r="V30" s="63" t="s">
        <v>89</v>
      </c>
      <c r="X30" s="63" t="s">
        <v>90</v>
      </c>
      <c r="Y30" s="63" t="s">
        <v>91</v>
      </c>
      <c r="Z30" s="63" t="s">
        <v>92</v>
      </c>
      <c r="AA30" s="63" t="s">
        <v>93</v>
      </c>
      <c r="AB30" s="63" t="s">
        <v>94</v>
      </c>
      <c r="AC30" s="63" t="s">
        <v>95</v>
      </c>
      <c r="AD30" s="63" t="s">
        <v>96</v>
      </c>
      <c r="AE30" s="63" t="s">
        <v>97</v>
      </c>
      <c r="AF30" s="63" t="s">
        <v>98</v>
      </c>
      <c r="AG30" s="63" t="s">
        <v>99</v>
      </c>
      <c r="AI30" s="63" t="s">
        <v>100</v>
      </c>
      <c r="AJ30" s="63" t="s">
        <v>101</v>
      </c>
      <c r="AK30" s="63" t="s">
        <v>102</v>
      </c>
      <c r="AL30" s="63" t="s">
        <v>103</v>
      </c>
      <c r="AM30" s="63" t="s">
        <v>104</v>
      </c>
      <c r="AN30" s="63" t="s">
        <v>105</v>
      </c>
      <c r="AO30" s="63" t="s">
        <v>106</v>
      </c>
      <c r="AP30" s="63" t="s">
        <v>107</v>
      </c>
      <c r="AQ30" s="63" t="s">
        <v>108</v>
      </c>
      <c r="AR30" s="63" t="s">
        <v>109</v>
      </c>
      <c r="AS30" s="78"/>
      <c r="AT30" s="63" t="s">
        <v>126</v>
      </c>
      <c r="AU30" s="63" t="s">
        <v>127</v>
      </c>
      <c r="AV30" s="63" t="s">
        <v>128</v>
      </c>
      <c r="AW30" s="63" t="s">
        <v>129</v>
      </c>
      <c r="AX30" s="63" t="s">
        <v>130</v>
      </c>
      <c r="AY30" s="63" t="s">
        <v>131</v>
      </c>
      <c r="AZ30" s="63" t="s">
        <v>132</v>
      </c>
      <c r="BA30" s="63" t="s">
        <v>133</v>
      </c>
      <c r="BB30" s="63" t="s">
        <v>134</v>
      </c>
      <c r="BC30" s="63" t="s">
        <v>135</v>
      </c>
      <c r="BE30" s="63" t="s">
        <v>136</v>
      </c>
      <c r="BF30" s="63" t="s">
        <v>137</v>
      </c>
      <c r="BG30" s="63" t="s">
        <v>138</v>
      </c>
      <c r="BH30" s="63" t="s">
        <v>139</v>
      </c>
      <c r="BI30" s="63" t="s">
        <v>140</v>
      </c>
      <c r="BJ30" s="63" t="s">
        <v>141</v>
      </c>
      <c r="BK30" s="63" t="s">
        <v>142</v>
      </c>
      <c r="BL30" s="63" t="s">
        <v>143</v>
      </c>
      <c r="BM30" s="63" t="s">
        <v>144</v>
      </c>
      <c r="BN30" s="63" t="s">
        <v>145</v>
      </c>
      <c r="BO30" s="78"/>
      <c r="BP30" s="173" t="s">
        <v>191</v>
      </c>
      <c r="BQ30" s="173" t="s">
        <v>173</v>
      </c>
      <c r="BR30" s="173" t="s">
        <v>174</v>
      </c>
      <c r="BS30" s="173" t="s">
        <v>175</v>
      </c>
      <c r="BT30" s="173" t="s">
        <v>176</v>
      </c>
      <c r="BU30" s="173" t="s">
        <v>177</v>
      </c>
      <c r="BV30" s="173" t="s">
        <v>178</v>
      </c>
      <c r="BW30" s="173" t="s">
        <v>179</v>
      </c>
      <c r="BX30" s="173" t="s">
        <v>180</v>
      </c>
      <c r="BY30" s="173" t="s">
        <v>181</v>
      </c>
      <c r="BZ30" s="175"/>
      <c r="CA30" s="173" t="s">
        <v>192</v>
      </c>
      <c r="CB30" s="173" t="s">
        <v>182</v>
      </c>
      <c r="CC30" s="173" t="s">
        <v>183</v>
      </c>
      <c r="CD30" s="173" t="s">
        <v>184</v>
      </c>
      <c r="CE30" s="173" t="s">
        <v>185</v>
      </c>
      <c r="CF30" s="173" t="s">
        <v>186</v>
      </c>
      <c r="CG30" s="173" t="s">
        <v>187</v>
      </c>
      <c r="CH30" s="173" t="s">
        <v>188</v>
      </c>
      <c r="CI30" s="173" t="s">
        <v>189</v>
      </c>
      <c r="CJ30" s="173" t="s">
        <v>190</v>
      </c>
    </row>
    <row r="31" spans="1:88" x14ac:dyDescent="0.2">
      <c r="A31" s="3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AT31" s="94">
        <v>3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>
        <v>3</v>
      </c>
      <c r="BF31" s="94"/>
      <c r="BG31" s="94"/>
      <c r="BH31" s="94"/>
      <c r="BI31" s="94"/>
      <c r="BJ31" s="94"/>
      <c r="BK31" s="94"/>
      <c r="BL31" s="94"/>
      <c r="BM31" s="94"/>
      <c r="BN31" s="94"/>
    </row>
    <row r="32" spans="1:88" x14ac:dyDescent="0.2">
      <c r="A32" s="35" t="str">
        <f>D1</f>
        <v>Feb 2024 FC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>
        <f>'ALL K12 FTEs Grade TRACKING'!AT32-'Charters ALL'!AT66</f>
        <v>78600.770000000033</v>
      </c>
      <c r="AU32" s="36">
        <f>'ALL K12 FTEs Grade TRACKING'!AU32-'Charters ALL'!AU66</f>
        <v>79499.369999999966</v>
      </c>
      <c r="AV32" s="36">
        <f>'ALL K12 FTEs Grade TRACKING'!AV32-'Charters ALL'!AV66</f>
        <v>79539.709999999948</v>
      </c>
      <c r="AW32" s="36">
        <f>'ALL K12 FTEs Grade TRACKING'!AW32-'Charters ALL'!AW66</f>
        <v>79567.269999999975</v>
      </c>
      <c r="AX32" s="36">
        <f>'ALL K12 FTEs Grade TRACKING'!AX32-'Charters ALL'!AX66</f>
        <v>79465.339999999982</v>
      </c>
      <c r="AY32" s="36">
        <f>'ALL K12 FTEs Grade TRACKING'!AY32-'Charters ALL'!AY66</f>
        <v>79654.76999999999</v>
      </c>
      <c r="AZ32" s="36">
        <f>'ALL K12 FTEs Grade TRACKING'!AZ32-'Charters ALL'!AZ66</f>
        <v>79720.519999999975</v>
      </c>
      <c r="BA32" s="36">
        <f>'ALL K12 FTEs Grade TRACKING'!BA32-'Charters ALL'!BA66</f>
        <v>79703.529999999941</v>
      </c>
      <c r="BB32" s="36">
        <f>'ALL K12 FTEs Grade TRACKING'!BB32-'Charters ALL'!BB66</f>
        <v>79835.579999999973</v>
      </c>
      <c r="BC32" s="36">
        <f>'ALL K12 FTEs Grade TRACKING'!BC32-'Charters ALL'!BC66</f>
        <v>79692.73</v>
      </c>
      <c r="BD32" s="36"/>
      <c r="BE32" s="36">
        <f>'ALL K12 FTEs Grade TRACKING'!BE32-'Charters ALL'!BE66</f>
        <v>78940.939999999973</v>
      </c>
      <c r="BF32" s="36">
        <f>'ALL K12 FTEs Grade TRACKING'!BF32-'Charters ALL'!BF66</f>
        <v>79658.099999999977</v>
      </c>
      <c r="BG32" s="36">
        <f>'ALL K12 FTEs Grade TRACKING'!BG32-'Charters ALL'!BG66</f>
        <v>79779.960000000036</v>
      </c>
      <c r="BH32" s="36">
        <f>'ALL K12 FTEs Grade TRACKING'!BH32-'Charters ALL'!BH66</f>
        <v>79881.870000000024</v>
      </c>
      <c r="BI32" s="36">
        <f>'ALL K12 FTEs Grade TRACKING'!BI32-'Charters ALL'!BI66</f>
        <v>79852.780000000028</v>
      </c>
      <c r="BJ32" s="36">
        <f>'ALL K12 FTEs Grade TRACKING'!BJ32-'Charters ALL'!BJ66</f>
        <v>80021.670000000042</v>
      </c>
      <c r="BK32" s="36">
        <f>'ALL K12 FTEs Grade TRACKING'!BK32-'Charters ALL'!BK66</f>
        <v>80125.3</v>
      </c>
      <c r="BL32" s="36">
        <f>'ALL K12 FTEs Grade TRACKING'!BL32-'Charters ALL'!BL66</f>
        <v>80138.81</v>
      </c>
      <c r="BM32" s="36">
        <f>'ALL K12 FTEs Grade TRACKING'!BM32-'Charters ALL'!BM66</f>
        <v>80159.999999999971</v>
      </c>
      <c r="BN32" s="36">
        <f>'ALL K12 FTEs Grade TRACKING'!BN32-'Charters ALL'!BN66</f>
        <v>80082.349999999977</v>
      </c>
      <c r="BO32" s="36"/>
      <c r="BP32" s="36">
        <f>'ALL K12 FTEs Grade TRACKING'!BP32-'Charters ALL'!BP66</f>
        <v>76933.979999999981</v>
      </c>
      <c r="BQ32" s="36">
        <f>'ALL K12 FTEs Grade TRACKING'!BQ32-'Charters ALL'!BQ66</f>
        <v>77703</v>
      </c>
      <c r="BR32" s="36">
        <f>'ALL K12 FTEs Grade TRACKING'!BR32-'Charters ALL'!BR66</f>
        <v>77792.646053265329</v>
      </c>
      <c r="BS32" s="36">
        <f>'ALL K12 FTEs Grade TRACKING'!BS32-'Charters ALL'!BS66</f>
        <v>77886.503149969081</v>
      </c>
      <c r="BT32" s="36">
        <f>'ALL K12 FTEs Grade TRACKING'!BT32-'Charters ALL'!BT66</f>
        <v>77820.074601617205</v>
      </c>
      <c r="BU32" s="36">
        <f>'ALL K12 FTEs Grade TRACKING'!BU32-'Charters ALL'!BU66</f>
        <v>77984.326536114109</v>
      </c>
      <c r="BV32" s="36">
        <f>'ALL K12 FTEs Grade TRACKING'!BV32-'Charters ALL'!BV66</f>
        <v>78085.881642321416</v>
      </c>
      <c r="BW32" s="36">
        <f>'ALL K12 FTEs Grade TRACKING'!BW32-'Charters ALL'!BW66</f>
        <v>78099.058851773603</v>
      </c>
      <c r="BX32" s="36">
        <f>'ALL K12 FTEs Grade TRACKING'!BX32-'Charters ALL'!BX66</f>
        <v>78119.965787595705</v>
      </c>
      <c r="BY32" s="36">
        <f>'ALL K12 FTEs Grade TRACKING'!BY32-'Charters ALL'!BY66</f>
        <v>78045.184161000245</v>
      </c>
      <c r="CA32" s="36">
        <f>'ALL K12 FTEs Grade TRACKING'!CA32-'Charters ALL'!CA66</f>
        <v>81616.087333757954</v>
      </c>
      <c r="CB32" s="36">
        <f>'ALL K12 FTEs Grade TRACKING'!CB32-'Charters ALL'!CB66</f>
        <v>82418.094319891126</v>
      </c>
      <c r="CC32" s="36">
        <f>'ALL K12 FTEs Grade TRACKING'!CC32-'Charters ALL'!CC66</f>
        <v>82515.544826849145</v>
      </c>
      <c r="CD32" s="36">
        <f>'ALL K12 FTEs Grade TRACKING'!CD32-'Charters ALL'!CD66</f>
        <v>82615.97831625196</v>
      </c>
      <c r="CE32" s="36">
        <f>'ALL K12 FTEs Grade TRACKING'!CE32-'Charters ALL'!CE66</f>
        <v>82545.063630786419</v>
      </c>
      <c r="CF32" s="36">
        <f>'ALL K12 FTEs Grade TRACKING'!CF32-'Charters ALL'!CF66</f>
        <v>82719.000789907877</v>
      </c>
      <c r="CG32" s="36">
        <f>'ALL K12 FTEs Grade TRACKING'!CG32-'Charters ALL'!CG66</f>
        <v>82827.19995812932</v>
      </c>
      <c r="CH32" s="36">
        <f>'ALL K12 FTEs Grade TRACKING'!CH32-'Charters ALL'!CH66</f>
        <v>82841.186681241015</v>
      </c>
      <c r="CI32" s="36">
        <f>'ALL K12 FTEs Grade TRACKING'!CI32-'Charters ALL'!CI66</f>
        <v>82863.580610629593</v>
      </c>
      <c r="CJ32" s="36">
        <f>'ALL K12 FTEs Grade TRACKING'!CJ32-'Charters ALL'!CJ66</f>
        <v>82785.015417704868</v>
      </c>
    </row>
    <row r="33" spans="1:88" s="33" customFormat="1" x14ac:dyDescent="0.2">
      <c r="A33" s="40" t="s">
        <v>8</v>
      </c>
      <c r="B33" s="46">
        <f>'ALL K12 FTEs Grade TRACKING'!B33-'Charters ALL'!B67</f>
        <v>85310.040000000037</v>
      </c>
      <c r="C33" s="46">
        <f>'ALL K12 FTEs Grade TRACKING'!C33-'Charters ALL'!C67</f>
        <v>85803.55</v>
      </c>
      <c r="D33" s="46">
        <f>'ALL K12 FTEs Grade TRACKING'!D33-'Charters ALL'!D67</f>
        <v>85861.59</v>
      </c>
      <c r="E33" s="46">
        <f>'ALL K12 FTEs Grade TRACKING'!E33-'Charters ALL'!E67</f>
        <v>85861.469999999987</v>
      </c>
      <c r="F33" s="46">
        <f>'ALL K12 FTEs Grade TRACKING'!F33-'Charters ALL'!F67</f>
        <v>85748.25</v>
      </c>
      <c r="G33" s="46">
        <f>'ALL K12 FTEs Grade TRACKING'!G33-'Charters ALL'!G67</f>
        <v>85997.820000000022</v>
      </c>
      <c r="H33" s="46">
        <f>'ALL K12 FTEs Grade TRACKING'!H33-'Charters ALL'!H67</f>
        <v>85979.3</v>
      </c>
      <c r="I33" s="46">
        <f>'ALL K12 FTEs Grade TRACKING'!I33-'Charters ALL'!I67</f>
        <v>85932.04</v>
      </c>
      <c r="J33" s="46">
        <f>'ALL K12 FTEs Grade TRACKING'!J33-'Charters ALL'!J67</f>
        <v>85978.300000000017</v>
      </c>
      <c r="K33" s="46">
        <f>'ALL K12 FTEs Grade TRACKING'!K33-'Charters ALL'!K67</f>
        <v>85827.059999999969</v>
      </c>
      <c r="L33" s="46"/>
      <c r="M33" s="46">
        <f>'ALL K12 FTEs Grade TRACKING'!M33-'Charters ALL'!M67</f>
        <v>83303.419999999984</v>
      </c>
      <c r="N33" s="46">
        <f>'ALL K12 FTEs Grade TRACKING'!N33-'Charters ALL'!N67</f>
        <v>83767.939999999988</v>
      </c>
      <c r="O33" s="46">
        <f>'ALL K12 FTEs Grade TRACKING'!O33-'Charters ALL'!O67</f>
        <v>83843.709999999992</v>
      </c>
      <c r="P33" s="46">
        <f>'ALL K12 FTEs Grade TRACKING'!P33-'Charters ALL'!P67</f>
        <v>83871.260000000024</v>
      </c>
      <c r="Q33" s="46">
        <f>'ALL K12 FTEs Grade TRACKING'!Q33-'Charters ALL'!Q67</f>
        <v>83749.330000000045</v>
      </c>
      <c r="R33" s="46">
        <f>'ALL K12 FTEs Grade TRACKING'!R33-'Charters ALL'!R67</f>
        <v>83906.760000000038</v>
      </c>
      <c r="S33" s="46">
        <f>'ALL K12 FTEs Grade TRACKING'!S33-'Charters ALL'!S67</f>
        <v>83939.01</v>
      </c>
      <c r="T33" s="46">
        <f>'ALL K12 FTEs Grade TRACKING'!T33-'Charters ALL'!T67</f>
        <v>83935.289999999979</v>
      </c>
      <c r="U33" s="46">
        <f>'ALL K12 FTEs Grade TRACKING'!U33-'Charters ALL'!U67</f>
        <v>83983.96</v>
      </c>
      <c r="V33" s="46">
        <f>'ALL K12 FTEs Grade TRACKING'!V33-'Charters ALL'!V67</f>
        <v>83865.699999999983</v>
      </c>
      <c r="X33" s="46">
        <f>'ALL K12 FTEs Grade TRACKING'!X33-'Charters ALL'!X67</f>
        <v>83866.119999999981</v>
      </c>
      <c r="Y33" s="46">
        <f>'ALL K12 FTEs Grade TRACKING'!Y33-'Charters ALL'!Y67</f>
        <v>84402.297999999995</v>
      </c>
      <c r="Z33" s="46">
        <f>'ALL K12 FTEs Grade TRACKING'!Z33-'Charters ALL'!Z67</f>
        <v>84514.499999999942</v>
      </c>
      <c r="AA33" s="46">
        <f>'ALL K12 FTEs Grade TRACKING'!AA33-'Charters ALL'!AA67</f>
        <v>84486.487999999939</v>
      </c>
      <c r="AB33" s="46">
        <f>'ALL K12 FTEs Grade TRACKING'!AB33-'Charters ALL'!AB67</f>
        <v>84396.047999999981</v>
      </c>
      <c r="AC33" s="46">
        <f>'ALL K12 FTEs Grade TRACKING'!AC33-'Charters ALL'!AC67</f>
        <v>84559.189999999959</v>
      </c>
      <c r="AD33" s="46">
        <f>'ALL K12 FTEs Grade TRACKING'!AD33-'Charters ALL'!AD67</f>
        <v>84593.559999999954</v>
      </c>
      <c r="AE33" s="46">
        <f>'ALL K12 FTEs Grade TRACKING'!AE33-'Charters ALL'!AE67</f>
        <v>84562.950000000055</v>
      </c>
      <c r="AF33" s="46">
        <f>'ALL K12 FTEs Grade TRACKING'!AF33-'Charters ALL'!AF67</f>
        <v>84624.780000000028</v>
      </c>
      <c r="AG33" s="46">
        <f>'ALL K12 FTEs Grade TRACKING'!AG33-'Charters ALL'!AG67</f>
        <v>84514.83</v>
      </c>
      <c r="AI33" s="46">
        <f>'ALL K12 FTEs Grade TRACKING'!AI33-'Charters ALL'!AI67</f>
        <v>79868.40399999998</v>
      </c>
      <c r="AJ33" s="46">
        <f>'ALL K12 FTEs Grade TRACKING'!AJ33-'Charters ALL'!AJ67</f>
        <v>79457.389999999985</v>
      </c>
      <c r="AK33" s="46">
        <f>'ALL K12 FTEs Grade TRACKING'!AK33-'Charters ALL'!AK67</f>
        <v>79178.639999999985</v>
      </c>
      <c r="AL33" s="46">
        <f>'ALL K12 FTEs Grade TRACKING'!AL33-'Charters ALL'!AL67</f>
        <v>79033.029999999984</v>
      </c>
      <c r="AM33" s="46">
        <f>'ALL K12 FTEs Grade TRACKING'!AM33-'Charters ALL'!AM67</f>
        <v>78924.279999999984</v>
      </c>
      <c r="AN33" s="46">
        <f>'ALL K12 FTEs Grade TRACKING'!AN33-'Charters ALL'!AN67</f>
        <v>78905.259999999995</v>
      </c>
      <c r="AO33" s="46">
        <f>'ALL K12 FTEs Grade TRACKING'!AO33-'Charters ALL'!AO67</f>
        <v>79020.410000000033</v>
      </c>
      <c r="AP33" s="46">
        <f>'ALL K12 FTEs Grade TRACKING'!AP33-'Charters ALL'!AP67</f>
        <v>79009.649999999994</v>
      </c>
      <c r="AQ33" s="46">
        <f>'ALL K12 FTEs Grade TRACKING'!AQ33-'Charters ALL'!AQ67</f>
        <v>79071.899999999994</v>
      </c>
      <c r="AR33" s="46">
        <f>'ALL K12 FTEs Grade TRACKING'!AR33-'Charters ALL'!AR67</f>
        <v>78969.86</v>
      </c>
      <c r="AS33" s="37"/>
      <c r="AT33" s="46">
        <f>'ALL K12 FTEs Grade TRACKING'!AT33-'Charters ALL'!AT67</f>
        <v>78600.770000000033</v>
      </c>
      <c r="AU33" s="46">
        <f>'ALL K12 FTEs Grade TRACKING'!AU33-'Charters ALL'!AU67</f>
        <v>79499.369999999966</v>
      </c>
      <c r="AV33" s="46">
        <f>'ALL K12 FTEs Grade TRACKING'!AV33-'Charters ALL'!AV67</f>
        <v>79539.709999999948</v>
      </c>
      <c r="AW33" s="46">
        <f>'ALL K12 FTEs Grade TRACKING'!AW33-'Charters ALL'!AW67</f>
        <v>79567.269999999975</v>
      </c>
      <c r="AX33" s="46">
        <f>'ALL K12 FTEs Grade TRACKING'!AX33-'Charters ALL'!AX67</f>
        <v>79465.339999999982</v>
      </c>
      <c r="AY33" s="46">
        <f>'ALL K12 FTEs Grade TRACKING'!AY33-'Charters ALL'!AY67</f>
        <v>79654.76999999999</v>
      </c>
      <c r="AZ33" s="46">
        <f>'ALL K12 FTEs Grade TRACKING'!AZ33-'Charters ALL'!AZ67</f>
        <v>79720.519999999975</v>
      </c>
      <c r="BA33" s="46">
        <f>'ALL K12 FTEs Grade TRACKING'!BA33-'Charters ALL'!BA67</f>
        <v>79703.529999999941</v>
      </c>
      <c r="BB33" s="46">
        <f>'ALL K12 FTEs Grade TRACKING'!BB33-'Charters ALL'!BB67</f>
        <v>79835.579999999973</v>
      </c>
      <c r="BC33" s="46">
        <f>'ALL K12 FTEs Grade TRACKING'!BC33-'Charters ALL'!BC67</f>
        <v>79692.73</v>
      </c>
      <c r="BE33" s="46">
        <f>'ALL K12 FTEs Grade TRACKING'!BE33-'Charters ALL'!BE67</f>
        <v>78944.899999999965</v>
      </c>
      <c r="BF33" s="46">
        <f>'ALL K12 FTEs Grade TRACKING'!BF33-'Charters ALL'!BF67</f>
        <v>79660.839999999967</v>
      </c>
      <c r="BG33" s="46">
        <f>'ALL K12 FTEs Grade TRACKING'!BG33-'Charters ALL'!BG67</f>
        <v>79780.390000000014</v>
      </c>
      <c r="BH33" s="46">
        <f>'ALL K12 FTEs Grade TRACKING'!BH33-'Charters ALL'!BH67</f>
        <v>79883.300000000017</v>
      </c>
      <c r="BI33" s="46">
        <f>'ALL K12 FTEs Grade TRACKING'!BI33-'Charters ALL'!BI67</f>
        <v>79853.190000000017</v>
      </c>
      <c r="BJ33" s="46">
        <f>'ALL K12 FTEs Grade TRACKING'!BJ33-'Charters ALL'!BJ67</f>
        <v>80024.080000000031</v>
      </c>
      <c r="BK33" s="46">
        <f>'ALL K12 FTEs Grade TRACKING'!BK33-'Charters ALL'!BK67</f>
        <v>80129.250000000015</v>
      </c>
      <c r="BL33" s="46">
        <f>'ALL K12 FTEs Grade TRACKING'!BL33-'Charters ALL'!BL67</f>
        <v>80140.759999999995</v>
      </c>
      <c r="BM33" s="46">
        <f>'ALL K12 FTEs Grade TRACKING'!BM33-'Charters ALL'!BM67</f>
        <v>80159.969999999958</v>
      </c>
      <c r="BN33" s="46">
        <f>'ALL K12 FTEs Grade TRACKING'!BN33-'Charters ALL'!BN67</f>
        <v>80081.299999999974</v>
      </c>
      <c r="BO33" s="37"/>
      <c r="BP33" s="46">
        <f>'ALL K12 FTEs Grade TRACKING'!BP33-'Charters ALL'!BP67</f>
        <v>76928.139999999985</v>
      </c>
      <c r="BQ33" s="46">
        <f>'ALL K12 FTEs Grade TRACKING'!BQ33-'Charters ALL'!BQ67</f>
        <v>77701.659999999989</v>
      </c>
      <c r="BR33" s="46">
        <f>'ALL K12 FTEs Grade TRACKING'!BR33-'Charters ALL'!BR67</f>
        <v>77794.62000000001</v>
      </c>
      <c r="BS33" s="46">
        <f>'ALL K12 FTEs Grade TRACKING'!BS33-'Charters ALL'!BS67</f>
        <v>77881.37</v>
      </c>
      <c r="BT33" s="46">
        <f>'ALL K12 FTEs Grade TRACKING'!BT33-'Charters ALL'!BT67</f>
        <v>77819.259999999995</v>
      </c>
      <c r="BU33" s="46">
        <f>'ALL K12 FTEs Grade TRACKING'!BU33-'Charters ALL'!BU67</f>
        <v>78020.64999999998</v>
      </c>
      <c r="BV33" s="46"/>
      <c r="BW33" s="46"/>
      <c r="BX33" s="46"/>
      <c r="BY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</row>
    <row r="34" spans="1:88" x14ac:dyDescent="0.2">
      <c r="A34" s="35" t="s">
        <v>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 t="str">
        <f t="shared" ref="AH34" si="48">IF(AH33&gt;0,AH33-AH32, " ")</f>
        <v xml:space="preserve"> </v>
      </c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>
        <f t="shared" ref="AT34:BC34" si="49">IF(AT33&gt;0,AT33-AT32, " ")</f>
        <v>0</v>
      </c>
      <c r="AU34" s="38">
        <f t="shared" si="49"/>
        <v>0</v>
      </c>
      <c r="AV34" s="38">
        <f t="shared" si="49"/>
        <v>0</v>
      </c>
      <c r="AW34" s="38">
        <f t="shared" si="49"/>
        <v>0</v>
      </c>
      <c r="AX34" s="38">
        <f t="shared" si="49"/>
        <v>0</v>
      </c>
      <c r="AY34" s="38">
        <f t="shared" si="49"/>
        <v>0</v>
      </c>
      <c r="AZ34" s="38">
        <f t="shared" si="49"/>
        <v>0</v>
      </c>
      <c r="BA34" s="38">
        <f t="shared" si="49"/>
        <v>0</v>
      </c>
      <c r="BB34" s="38">
        <f t="shared" si="49"/>
        <v>0</v>
      </c>
      <c r="BC34" s="38">
        <f t="shared" si="49"/>
        <v>0</v>
      </c>
      <c r="BE34" s="38">
        <f t="shared" ref="BE34:BN34" si="50">IF(BE33&gt;0,BE33-BE32, " ")</f>
        <v>3.9599999999918509</v>
      </c>
      <c r="BF34" s="38">
        <f t="shared" si="50"/>
        <v>2.7399999999906868</v>
      </c>
      <c r="BG34" s="38">
        <f t="shared" ref="BG34:BI34" si="51">IF(BG33&gt;0,BG33-BG32, " ")</f>
        <v>0.42999999997846317</v>
      </c>
      <c r="BH34" s="38">
        <f t="shared" si="51"/>
        <v>1.4299999999930151</v>
      </c>
      <c r="BI34" s="38">
        <f t="shared" si="51"/>
        <v>0.40999999998894054</v>
      </c>
      <c r="BJ34" s="38">
        <f t="shared" si="50"/>
        <v>2.4099999999889405</v>
      </c>
      <c r="BK34" s="38">
        <f t="shared" si="50"/>
        <v>3.9500000000116415</v>
      </c>
      <c r="BL34" s="38">
        <f t="shared" si="50"/>
        <v>1.9499999999970896</v>
      </c>
      <c r="BM34" s="38">
        <f t="shared" si="50"/>
        <v>-3.0000000013387762E-2</v>
      </c>
      <c r="BN34" s="38">
        <f t="shared" si="50"/>
        <v>-1.0500000000029104</v>
      </c>
      <c r="BO34" s="38"/>
      <c r="BP34" s="38">
        <f t="shared" ref="BP34:BQ34" si="52">IF(BP33&gt;0,BP33-BP32, " ")</f>
        <v>-5.8399999999965075</v>
      </c>
      <c r="BQ34" s="38">
        <f t="shared" si="52"/>
        <v>-1.3400000000110595</v>
      </c>
      <c r="BR34" s="38">
        <f t="shared" ref="BR34:BY34" si="53">IF(BR33&gt;0,BR33-BR32, " ")</f>
        <v>1.9739467346807942</v>
      </c>
      <c r="BS34" s="38">
        <f t="shared" si="53"/>
        <v>-5.1331499690859346</v>
      </c>
      <c r="BT34" s="38">
        <f t="shared" si="53"/>
        <v>-0.81460161721042823</v>
      </c>
      <c r="BU34" s="38">
        <f t="shared" si="53"/>
        <v>36.323463885870297</v>
      </c>
      <c r="BV34" s="38" t="str">
        <f t="shared" si="53"/>
        <v xml:space="preserve"> </v>
      </c>
      <c r="BW34" s="38" t="str">
        <f t="shared" si="53"/>
        <v xml:space="preserve"> </v>
      </c>
      <c r="BX34" s="38" t="str">
        <f t="shared" si="53"/>
        <v xml:space="preserve"> </v>
      </c>
      <c r="BY34" s="38" t="str">
        <f t="shared" si="53"/>
        <v xml:space="preserve"> </v>
      </c>
      <c r="CA34" s="38" t="str">
        <f t="shared" ref="CA34:CJ34" si="54">IF(CA33&gt;0,CA33-CA32, " ")</f>
        <v xml:space="preserve"> </v>
      </c>
      <c r="CB34" s="38" t="str">
        <f t="shared" si="54"/>
        <v xml:space="preserve"> </v>
      </c>
      <c r="CC34" s="38" t="str">
        <f t="shared" si="54"/>
        <v xml:space="preserve"> </v>
      </c>
      <c r="CD34" s="38" t="str">
        <f t="shared" si="54"/>
        <v xml:space="preserve"> </v>
      </c>
      <c r="CE34" s="38" t="str">
        <f t="shared" si="54"/>
        <v xml:space="preserve"> </v>
      </c>
      <c r="CF34" s="38" t="str">
        <f t="shared" si="54"/>
        <v xml:space="preserve"> </v>
      </c>
      <c r="CG34" s="38" t="str">
        <f t="shared" si="54"/>
        <v xml:space="preserve"> </v>
      </c>
      <c r="CH34" s="38" t="str">
        <f t="shared" si="54"/>
        <v xml:space="preserve"> </v>
      </c>
      <c r="CI34" s="38" t="str">
        <f t="shared" si="54"/>
        <v xml:space="preserve"> </v>
      </c>
      <c r="CJ34" s="38" t="str">
        <f t="shared" si="54"/>
        <v xml:space="preserve"> </v>
      </c>
    </row>
    <row r="35" spans="1:88" x14ac:dyDescent="0.2">
      <c r="A35" s="40" t="s">
        <v>10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 t="str">
        <f t="shared" ref="AH35" si="55">(IF(AH33&gt;0,AH34/AH32," "))</f>
        <v xml:space="preserve"> </v>
      </c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66"/>
      <c r="AT35" s="41">
        <f t="shared" ref="AT35:AU35" si="56">(IF(AT33&gt;0,AT34/AT32," "))</f>
        <v>0</v>
      </c>
      <c r="AU35" s="41">
        <f t="shared" si="56"/>
        <v>0</v>
      </c>
      <c r="AV35" s="41">
        <f>(IF(AV33&gt;0,AV34/AV32," "))</f>
        <v>0</v>
      </c>
      <c r="AW35" s="41">
        <f t="shared" ref="AW35:BC35" si="57">(IF(AW33&gt;0,AW34/AW32," "))</f>
        <v>0</v>
      </c>
      <c r="AX35" s="41">
        <f t="shared" si="57"/>
        <v>0</v>
      </c>
      <c r="AY35" s="41">
        <f t="shared" si="57"/>
        <v>0</v>
      </c>
      <c r="AZ35" s="41">
        <f t="shared" si="57"/>
        <v>0</v>
      </c>
      <c r="BA35" s="41">
        <f t="shared" si="57"/>
        <v>0</v>
      </c>
      <c r="BB35" s="41">
        <f t="shared" si="57"/>
        <v>0</v>
      </c>
      <c r="BC35" s="41">
        <f t="shared" si="57"/>
        <v>0</v>
      </c>
      <c r="BE35" s="41">
        <f t="shared" ref="BE35:BF35" si="58">(IF(BE33&gt;0,BE34/BE32," "))</f>
        <v>5.016408469409982E-5</v>
      </c>
      <c r="BF35" s="41">
        <f t="shared" si="58"/>
        <v>3.439700419656868E-5</v>
      </c>
      <c r="BG35" s="41">
        <f t="shared" ref="BG35:BI35" si="59">(IF(BG33&gt;0,BG34/BG32," "))</f>
        <v>5.3898247126028015E-6</v>
      </c>
      <c r="BH35" s="41">
        <f t="shared" si="59"/>
        <v>1.7901433704456528E-5</v>
      </c>
      <c r="BI35" s="41">
        <f t="shared" si="59"/>
        <v>5.1344486690249279E-6</v>
      </c>
      <c r="BJ35" s="41">
        <f t="shared" ref="BJ35:BN35" si="60">(IF(BJ33&gt;0,BJ34/BJ32," "))</f>
        <v>3.0116842100257833E-5</v>
      </c>
      <c r="BK35" s="41">
        <f t="shared" si="60"/>
        <v>4.9297787340723108E-5</v>
      </c>
      <c r="BL35" s="41">
        <f t="shared" si="60"/>
        <v>2.4332779585784836E-5</v>
      </c>
      <c r="BM35" s="41">
        <f t="shared" si="60"/>
        <v>-3.7425149717300117E-7</v>
      </c>
      <c r="BN35" s="41">
        <f t="shared" si="60"/>
        <v>-1.3111503346279308E-5</v>
      </c>
      <c r="BO35" s="66"/>
      <c r="BP35" s="41">
        <f t="shared" ref="BP35:BQ35" si="61">(IF(BP33&gt;0,BP34/BP32," "))</f>
        <v>-7.5909240624188538E-5</v>
      </c>
      <c r="BQ35" s="41">
        <f t="shared" si="61"/>
        <v>-1.7245151409997806E-5</v>
      </c>
      <c r="BR35" s="41">
        <f t="shared" ref="BR35:BY35" si="62">(IF(BR33&gt;0,BR34/BR32," "))</f>
        <v>2.537446448767426E-5</v>
      </c>
      <c r="BS35" s="41">
        <f t="shared" si="62"/>
        <v>-6.5905513298011924E-5</v>
      </c>
      <c r="BT35" s="41">
        <f t="shared" si="62"/>
        <v>-1.0467756827278854E-5</v>
      </c>
      <c r="BU35" s="41">
        <f t="shared" si="62"/>
        <v>4.6577902893152643E-4</v>
      </c>
      <c r="BV35" s="41" t="str">
        <f t="shared" si="62"/>
        <v xml:space="preserve"> </v>
      </c>
      <c r="BW35" s="41" t="str">
        <f t="shared" si="62"/>
        <v xml:space="preserve"> </v>
      </c>
      <c r="BX35" s="41" t="str">
        <f t="shared" si="62"/>
        <v xml:space="preserve"> </v>
      </c>
      <c r="BY35" s="41" t="str">
        <f t="shared" si="62"/>
        <v xml:space="preserve"> </v>
      </c>
      <c r="CA35" s="41" t="str">
        <f t="shared" ref="CA35:CJ35" si="63">(IF(CA33&gt;0,CA34/CA32," "))</f>
        <v xml:space="preserve"> </v>
      </c>
      <c r="CB35" s="41" t="str">
        <f t="shared" si="63"/>
        <v xml:space="preserve"> </v>
      </c>
      <c r="CC35" s="41" t="str">
        <f t="shared" si="63"/>
        <v xml:space="preserve"> </v>
      </c>
      <c r="CD35" s="41" t="str">
        <f t="shared" si="63"/>
        <v xml:space="preserve"> </v>
      </c>
      <c r="CE35" s="41" t="str">
        <f t="shared" si="63"/>
        <v xml:space="preserve"> </v>
      </c>
      <c r="CF35" s="41" t="str">
        <f t="shared" si="63"/>
        <v xml:space="preserve"> </v>
      </c>
      <c r="CG35" s="41" t="str">
        <f t="shared" si="63"/>
        <v xml:space="preserve"> </v>
      </c>
      <c r="CH35" s="41" t="str">
        <f t="shared" si="63"/>
        <v xml:space="preserve"> </v>
      </c>
      <c r="CI35" s="41" t="str">
        <f t="shared" si="63"/>
        <v xml:space="preserve"> </v>
      </c>
      <c r="CJ35" s="41" t="str">
        <f t="shared" si="63"/>
        <v xml:space="preserve"> </v>
      </c>
    </row>
    <row r="37" spans="1:88" x14ac:dyDescent="0.2">
      <c r="A37" s="22" t="s">
        <v>33</v>
      </c>
      <c r="B37" s="63" t="s">
        <v>70</v>
      </c>
      <c r="C37" s="63" t="s">
        <v>71</v>
      </c>
      <c r="D37" s="63" t="s">
        <v>72</v>
      </c>
      <c r="E37" s="63" t="s">
        <v>73</v>
      </c>
      <c r="F37" s="63" t="s">
        <v>74</v>
      </c>
      <c r="G37" s="63" t="s">
        <v>75</v>
      </c>
      <c r="H37" s="63" t="s">
        <v>76</v>
      </c>
      <c r="I37" s="63" t="s">
        <v>77</v>
      </c>
      <c r="J37" s="63" t="s">
        <v>78</v>
      </c>
      <c r="K37" s="63" t="s">
        <v>79</v>
      </c>
      <c r="L37" s="63"/>
      <c r="M37" s="63" t="s">
        <v>80</v>
      </c>
      <c r="N37" s="63" t="s">
        <v>81</v>
      </c>
      <c r="O37" s="63" t="s">
        <v>82</v>
      </c>
      <c r="P37" s="63" t="s">
        <v>83</v>
      </c>
      <c r="Q37" s="63" t="s">
        <v>84</v>
      </c>
      <c r="R37" s="63" t="s">
        <v>85</v>
      </c>
      <c r="S37" s="63" t="s">
        <v>86</v>
      </c>
      <c r="T37" s="63" t="s">
        <v>87</v>
      </c>
      <c r="U37" s="63" t="s">
        <v>88</v>
      </c>
      <c r="V37" s="63" t="s">
        <v>89</v>
      </c>
      <c r="X37" s="63" t="s">
        <v>90</v>
      </c>
      <c r="Y37" s="63" t="s">
        <v>91</v>
      </c>
      <c r="Z37" s="63" t="s">
        <v>92</v>
      </c>
      <c r="AA37" s="63" t="s">
        <v>93</v>
      </c>
      <c r="AB37" s="63" t="s">
        <v>94</v>
      </c>
      <c r="AC37" s="63" t="s">
        <v>95</v>
      </c>
      <c r="AD37" s="63" t="s">
        <v>96</v>
      </c>
      <c r="AE37" s="63" t="s">
        <v>97</v>
      </c>
      <c r="AF37" s="63" t="s">
        <v>98</v>
      </c>
      <c r="AG37" s="63" t="s">
        <v>99</v>
      </c>
      <c r="AI37" s="63" t="s">
        <v>100</v>
      </c>
      <c r="AJ37" s="63" t="s">
        <v>101</v>
      </c>
      <c r="AK37" s="63" t="s">
        <v>102</v>
      </c>
      <c r="AL37" s="63" t="s">
        <v>103</v>
      </c>
      <c r="AM37" s="63" t="s">
        <v>104</v>
      </c>
      <c r="AN37" s="63" t="s">
        <v>105</v>
      </c>
      <c r="AO37" s="63" t="s">
        <v>106</v>
      </c>
      <c r="AP37" s="63" t="s">
        <v>107</v>
      </c>
      <c r="AQ37" s="63" t="s">
        <v>108</v>
      </c>
      <c r="AR37" s="63" t="s">
        <v>109</v>
      </c>
      <c r="AS37" s="78"/>
      <c r="AT37" s="63" t="s">
        <v>126</v>
      </c>
      <c r="AU37" s="63" t="s">
        <v>127</v>
      </c>
      <c r="AV37" s="63" t="s">
        <v>128</v>
      </c>
      <c r="AW37" s="63" t="s">
        <v>129</v>
      </c>
      <c r="AX37" s="63" t="s">
        <v>130</v>
      </c>
      <c r="AY37" s="63" t="s">
        <v>131</v>
      </c>
      <c r="AZ37" s="63" t="s">
        <v>132</v>
      </c>
      <c r="BA37" s="63" t="s">
        <v>133</v>
      </c>
      <c r="BB37" s="63" t="s">
        <v>134</v>
      </c>
      <c r="BC37" s="63" t="s">
        <v>135</v>
      </c>
      <c r="BE37" s="63" t="s">
        <v>136</v>
      </c>
      <c r="BF37" s="63" t="s">
        <v>137</v>
      </c>
      <c r="BG37" s="63" t="s">
        <v>138</v>
      </c>
      <c r="BH37" s="63" t="s">
        <v>139</v>
      </c>
      <c r="BI37" s="63" t="s">
        <v>140</v>
      </c>
      <c r="BJ37" s="63" t="s">
        <v>141</v>
      </c>
      <c r="BK37" s="63" t="s">
        <v>142</v>
      </c>
      <c r="BL37" s="63" t="s">
        <v>143</v>
      </c>
      <c r="BM37" s="63" t="s">
        <v>144</v>
      </c>
      <c r="BN37" s="63" t="s">
        <v>145</v>
      </c>
      <c r="BO37" s="78"/>
      <c r="BP37" s="173" t="s">
        <v>191</v>
      </c>
      <c r="BQ37" s="173" t="s">
        <v>173</v>
      </c>
      <c r="BR37" s="173" t="s">
        <v>174</v>
      </c>
      <c r="BS37" s="173" t="s">
        <v>175</v>
      </c>
      <c r="BT37" s="173" t="s">
        <v>176</v>
      </c>
      <c r="BU37" s="173" t="s">
        <v>177</v>
      </c>
      <c r="BV37" s="173" t="s">
        <v>178</v>
      </c>
      <c r="BW37" s="173" t="s">
        <v>179</v>
      </c>
      <c r="BX37" s="173" t="s">
        <v>180</v>
      </c>
      <c r="BY37" s="173" t="s">
        <v>181</v>
      </c>
      <c r="BZ37" s="175"/>
      <c r="CA37" s="173" t="s">
        <v>192</v>
      </c>
      <c r="CB37" s="173" t="s">
        <v>182</v>
      </c>
      <c r="CC37" s="173" t="s">
        <v>183</v>
      </c>
      <c r="CD37" s="173" t="s">
        <v>184</v>
      </c>
      <c r="CE37" s="173" t="s">
        <v>185</v>
      </c>
      <c r="CF37" s="173" t="s">
        <v>186</v>
      </c>
      <c r="CG37" s="173" t="s">
        <v>187</v>
      </c>
      <c r="CH37" s="173" t="s">
        <v>188</v>
      </c>
      <c r="CI37" s="173" t="s">
        <v>189</v>
      </c>
      <c r="CJ37" s="173" t="s">
        <v>190</v>
      </c>
    </row>
    <row r="38" spans="1:88" x14ac:dyDescent="0.2">
      <c r="A38" s="3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AT38" s="94">
        <v>4</v>
      </c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>
        <v>4</v>
      </c>
      <c r="BF38" s="94"/>
      <c r="BG38" s="94"/>
      <c r="BH38" s="94"/>
      <c r="BI38" s="94"/>
      <c r="BJ38" s="94"/>
      <c r="BK38" s="94"/>
      <c r="BL38" s="94"/>
      <c r="BM38" s="94"/>
      <c r="BN38" s="94"/>
    </row>
    <row r="39" spans="1:88" x14ac:dyDescent="0.2">
      <c r="A39" s="35" t="str">
        <f>D1</f>
        <v>Feb 2024 FC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>
        <f>'ALL K12 FTEs Grade TRACKING'!AT39-'Charters ALL'!AT73</f>
        <v>78232.209999999977</v>
      </c>
      <c r="AU39" s="36">
        <f>'ALL K12 FTEs Grade TRACKING'!AU39-'Charters ALL'!AU73</f>
        <v>79228.739999999976</v>
      </c>
      <c r="AV39" s="36">
        <f>'ALL K12 FTEs Grade TRACKING'!AV39-'Charters ALL'!AV73</f>
        <v>79310.869999999966</v>
      </c>
      <c r="AW39" s="36">
        <f>'ALL K12 FTEs Grade TRACKING'!AW39-'Charters ALL'!AW73</f>
        <v>79280.86</v>
      </c>
      <c r="AX39" s="36">
        <f>'ALL K12 FTEs Grade TRACKING'!AX39-'Charters ALL'!AX73</f>
        <v>79211.219999999987</v>
      </c>
      <c r="AY39" s="36">
        <f>'ALL K12 FTEs Grade TRACKING'!AY39-'Charters ALL'!AY73</f>
        <v>79309.829999999973</v>
      </c>
      <c r="AZ39" s="36">
        <f>'ALL K12 FTEs Grade TRACKING'!AZ39-'Charters ALL'!AZ73</f>
        <v>79332.499999999971</v>
      </c>
      <c r="BA39" s="36">
        <f>'ALL K12 FTEs Grade TRACKING'!BA39-'Charters ALL'!BA73</f>
        <v>79415.439999999973</v>
      </c>
      <c r="BB39" s="36">
        <f>'ALL K12 FTEs Grade TRACKING'!BB39-'Charters ALL'!BB73</f>
        <v>79497.599999999962</v>
      </c>
      <c r="BC39" s="36">
        <f>'ALL K12 FTEs Grade TRACKING'!BC39-'Charters ALL'!BC73</f>
        <v>79350.449999999968</v>
      </c>
      <c r="BE39" s="36">
        <f>'ALL K12 FTEs Grade TRACKING'!BE39-'Charters ALL'!BE73</f>
        <v>79702.759999999951</v>
      </c>
      <c r="BF39" s="36">
        <f>'ALL K12 FTEs Grade TRACKING'!BF39-'Charters ALL'!BF73</f>
        <v>80449.710000000006</v>
      </c>
      <c r="BG39" s="36">
        <f>'ALL K12 FTEs Grade TRACKING'!BG39-'Charters ALL'!BG73</f>
        <v>80558.549999999974</v>
      </c>
      <c r="BH39" s="36">
        <f>'ALL K12 FTEs Grade TRACKING'!BH39-'Charters ALL'!BH73</f>
        <v>80620.089999999967</v>
      </c>
      <c r="BI39" s="36">
        <f>'ALL K12 FTEs Grade TRACKING'!BI39-'Charters ALL'!BI73</f>
        <v>80614.979999999981</v>
      </c>
      <c r="BJ39" s="36">
        <f>'ALL K12 FTEs Grade TRACKING'!BJ39-'Charters ALL'!BJ73</f>
        <v>80854.510000000009</v>
      </c>
      <c r="BK39" s="36">
        <f>'ALL K12 FTEs Grade TRACKING'!BK39-'Charters ALL'!BK73</f>
        <v>80917.98</v>
      </c>
      <c r="BL39" s="36">
        <f>'ALL K12 FTEs Grade TRACKING'!BL39-'Charters ALL'!BL73</f>
        <v>80920.87999999999</v>
      </c>
      <c r="BM39" s="36">
        <f>'ALL K12 FTEs Grade TRACKING'!BM39-'Charters ALL'!BM73</f>
        <v>80930.049999999988</v>
      </c>
      <c r="BN39" s="36">
        <f>'ALL K12 FTEs Grade TRACKING'!BN39-'Charters ALL'!BN73</f>
        <v>80842.199999999953</v>
      </c>
      <c r="BO39" s="36"/>
      <c r="BP39" s="36">
        <f>'ALL K12 FTEs Grade TRACKING'!BP39-'Charters ALL'!BP73</f>
        <v>79958.409999999974</v>
      </c>
      <c r="BQ39" s="36">
        <f>'ALL K12 FTEs Grade TRACKING'!BQ39-'Charters ALL'!BQ73</f>
        <v>80605</v>
      </c>
      <c r="BR39" s="36">
        <f>'ALL K12 FTEs Grade TRACKING'!BR39-'Charters ALL'!BR73</f>
        <v>80728.728435597513</v>
      </c>
      <c r="BS39" s="36">
        <f>'ALL K12 FTEs Grade TRACKING'!BS39-'Charters ALL'!BS73</f>
        <v>80760.540844222924</v>
      </c>
      <c r="BT39" s="36">
        <f>'ALL K12 FTEs Grade TRACKING'!BT39-'Charters ALL'!BT73</f>
        <v>80677.728435597513</v>
      </c>
      <c r="BU39" s="36">
        <f>'ALL K12 FTEs Grade TRACKING'!BU39-'Charters ALL'!BU73</f>
        <v>80918.506832747138</v>
      </c>
      <c r="BV39" s="36">
        <f>'ALL K12 FTEs Grade TRACKING'!BV39-'Charters ALL'!BV73</f>
        <v>80981.874578364121</v>
      </c>
      <c r="BW39" s="36">
        <f>'ALL K12 FTEs Grade TRACKING'!BW39-'Charters ALL'!BW73</f>
        <v>80985.150952416108</v>
      </c>
      <c r="BX39" s="36">
        <f>'ALL K12 FTEs Grade TRACKING'!BX39-'Charters ALL'!BX73</f>
        <v>80994.333090468121</v>
      </c>
      <c r="BY39" s="36">
        <f>'ALL K12 FTEs Grade TRACKING'!BY39-'Charters ALL'!BY73</f>
        <v>80907.670680010269</v>
      </c>
      <c r="CA39" s="36">
        <f>'ALL K12 FTEs Grade TRACKING'!CA39-'Charters ALL'!CA73</f>
        <v>77911.930557926375</v>
      </c>
      <c r="CB39" s="36">
        <f>'ALL K12 FTEs Grade TRACKING'!CB39-'Charters ALL'!CB73</f>
        <v>78548.835355571602</v>
      </c>
      <c r="CC39" s="36">
        <f>'ALL K12 FTEs Grade TRACKING'!CC39-'Charters ALL'!CC73</f>
        <v>78665.456087405153</v>
      </c>
      <c r="CD39" s="36">
        <f>'ALL K12 FTEs Grade TRACKING'!CD39-'Charters ALL'!CD73</f>
        <v>78696.202522491672</v>
      </c>
      <c r="CE39" s="36">
        <f>'ALL K12 FTEs Grade TRACKING'!CE39-'Charters ALL'!CE73</f>
        <v>78615.717977194203</v>
      </c>
      <c r="CF39" s="36">
        <f>'ALL K12 FTEs Grade TRACKING'!CF39-'Charters ALL'!CF73</f>
        <v>78851.933015198461</v>
      </c>
      <c r="CG39" s="36">
        <f>'ALL K12 FTEs Grade TRACKING'!CG39-'Charters ALL'!CG73</f>
        <v>78913.454015560084</v>
      </c>
      <c r="CH39" s="36">
        <f>'ALL K12 FTEs Grade TRACKING'!CH39-'Charters ALL'!CH73</f>
        <v>78917.20700472554</v>
      </c>
      <c r="CI39" s="36">
        <f>'ALL K12 FTEs Grade TRACKING'!CI39-'Charters ALL'!CI73</f>
        <v>78926.161949713831</v>
      </c>
      <c r="CJ39" s="36">
        <f>'ALL K12 FTEs Grade TRACKING'!CJ39-'Charters ALL'!CJ73</f>
        <v>78843.595709627989</v>
      </c>
    </row>
    <row r="40" spans="1:88" s="33" customFormat="1" x14ac:dyDescent="0.2">
      <c r="A40" s="40" t="s">
        <v>8</v>
      </c>
      <c r="B40" s="46">
        <f>'ALL K12 FTEs Grade TRACKING'!B40-'Charters ALL'!B74</f>
        <v>87183.75</v>
      </c>
      <c r="C40" s="46">
        <f>'ALL K12 FTEs Grade TRACKING'!C40-'Charters ALL'!C74</f>
        <v>87691.13</v>
      </c>
      <c r="D40" s="46">
        <f>'ALL K12 FTEs Grade TRACKING'!D40-'Charters ALL'!D74</f>
        <v>87749.909999999974</v>
      </c>
      <c r="E40" s="46">
        <f>'ALL K12 FTEs Grade TRACKING'!E40-'Charters ALL'!E74</f>
        <v>87772.58</v>
      </c>
      <c r="F40" s="46">
        <f>'ALL K12 FTEs Grade TRACKING'!F40-'Charters ALL'!F74</f>
        <v>87564.820000000022</v>
      </c>
      <c r="G40" s="46">
        <f>'ALL K12 FTEs Grade TRACKING'!G40-'Charters ALL'!G74</f>
        <v>87798.799999999974</v>
      </c>
      <c r="H40" s="46">
        <f>'ALL K12 FTEs Grade TRACKING'!H40-'Charters ALL'!H74</f>
        <v>87742.109999999971</v>
      </c>
      <c r="I40" s="46">
        <f>'ALL K12 FTEs Grade TRACKING'!I40-'Charters ALL'!I74</f>
        <v>87709.879999999976</v>
      </c>
      <c r="J40" s="46">
        <f>'ALL K12 FTEs Grade TRACKING'!J40-'Charters ALL'!J74</f>
        <v>87707.77999999997</v>
      </c>
      <c r="K40" s="46">
        <f>'ALL K12 FTEs Grade TRACKING'!K40-'Charters ALL'!K74</f>
        <v>87607.619999999966</v>
      </c>
      <c r="L40" s="46"/>
      <c r="M40" s="46">
        <f>'ALL K12 FTEs Grade TRACKING'!M40-'Charters ALL'!M74</f>
        <v>85689.85000000002</v>
      </c>
      <c r="N40" s="46">
        <f>'ALL K12 FTEs Grade TRACKING'!N40-'Charters ALL'!N74</f>
        <v>86239.770000000033</v>
      </c>
      <c r="O40" s="46">
        <f>'ALL K12 FTEs Grade TRACKING'!O40-'Charters ALL'!O74</f>
        <v>86359.439999999973</v>
      </c>
      <c r="P40" s="46">
        <f>'ALL K12 FTEs Grade TRACKING'!P40-'Charters ALL'!P74</f>
        <v>86364.659999999989</v>
      </c>
      <c r="Q40" s="46">
        <f>'ALL K12 FTEs Grade TRACKING'!Q40-'Charters ALL'!Q74</f>
        <v>86209.459999999963</v>
      </c>
      <c r="R40" s="46">
        <f>'ALL K12 FTEs Grade TRACKING'!R40-'Charters ALL'!R74</f>
        <v>86445.829999999958</v>
      </c>
      <c r="S40" s="46">
        <f>'ALL K12 FTEs Grade TRACKING'!S40-'Charters ALL'!S74</f>
        <v>86462.04</v>
      </c>
      <c r="T40" s="46">
        <f>'ALL K12 FTEs Grade TRACKING'!T40-'Charters ALL'!T74</f>
        <v>86474.099999999977</v>
      </c>
      <c r="U40" s="46">
        <f>'ALL K12 FTEs Grade TRACKING'!U40-'Charters ALL'!U74</f>
        <v>86484.900000000009</v>
      </c>
      <c r="V40" s="46">
        <f>'ALL K12 FTEs Grade TRACKING'!V40-'Charters ALL'!V74</f>
        <v>86405.359999999986</v>
      </c>
      <c r="X40" s="46">
        <f>'ALL K12 FTEs Grade TRACKING'!X40-'Charters ALL'!X74</f>
        <v>83957.840000000026</v>
      </c>
      <c r="Y40" s="46">
        <f>'ALL K12 FTEs Grade TRACKING'!Y40-'Charters ALL'!Y74</f>
        <v>84460.510000000009</v>
      </c>
      <c r="Z40" s="46">
        <f>'ALL K12 FTEs Grade TRACKING'!Z40-'Charters ALL'!Z74</f>
        <v>84489.250000000073</v>
      </c>
      <c r="AA40" s="46">
        <f>'ALL K12 FTEs Grade TRACKING'!AA40-'Charters ALL'!AA74</f>
        <v>84498.590000000055</v>
      </c>
      <c r="AB40" s="46">
        <f>'ALL K12 FTEs Grade TRACKING'!AB40-'Charters ALL'!AB74</f>
        <v>84425.000000000044</v>
      </c>
      <c r="AC40" s="46">
        <f>'ALL K12 FTEs Grade TRACKING'!AC40-'Charters ALL'!AC74</f>
        <v>84611.520000000048</v>
      </c>
      <c r="AD40" s="46">
        <f>'ALL K12 FTEs Grade TRACKING'!AD40-'Charters ALL'!AD74</f>
        <v>84583.880000000077</v>
      </c>
      <c r="AE40" s="46">
        <f>'ALL K12 FTEs Grade TRACKING'!AE40-'Charters ALL'!AE74</f>
        <v>84627.669999999969</v>
      </c>
      <c r="AF40" s="46">
        <f>'ALL K12 FTEs Grade TRACKING'!AF40-'Charters ALL'!AF74</f>
        <v>84639.05</v>
      </c>
      <c r="AG40" s="46">
        <f>'ALL K12 FTEs Grade TRACKING'!AG40-'Charters ALL'!AG74</f>
        <v>84565.019999999902</v>
      </c>
      <c r="AI40" s="46">
        <f>'ALL K12 FTEs Grade TRACKING'!AI40-'Charters ALL'!AI74</f>
        <v>81372.26999999999</v>
      </c>
      <c r="AJ40" s="46">
        <f>'ALL K12 FTEs Grade TRACKING'!AJ40-'Charters ALL'!AJ74</f>
        <v>80986.949999999968</v>
      </c>
      <c r="AK40" s="46">
        <f>'ALL K12 FTEs Grade TRACKING'!AK40-'Charters ALL'!AK74</f>
        <v>80752.64999999998</v>
      </c>
      <c r="AL40" s="46">
        <f>'ALL K12 FTEs Grade TRACKING'!AL40-'Charters ALL'!AL74</f>
        <v>80640.609999999971</v>
      </c>
      <c r="AM40" s="46">
        <f>'ALL K12 FTEs Grade TRACKING'!AM40-'Charters ALL'!AM74</f>
        <v>80447.79399999998</v>
      </c>
      <c r="AN40" s="46">
        <f>'ALL K12 FTEs Grade TRACKING'!AN40-'Charters ALL'!AN74</f>
        <v>80455.510000000009</v>
      </c>
      <c r="AO40" s="46">
        <f>'ALL K12 FTEs Grade TRACKING'!AO40-'Charters ALL'!AO74</f>
        <v>80450.60000000002</v>
      </c>
      <c r="AP40" s="46">
        <f>'ALL K12 FTEs Grade TRACKING'!AP40-'Charters ALL'!AP74</f>
        <v>80480.659999999989</v>
      </c>
      <c r="AQ40" s="46">
        <f>'ALL K12 FTEs Grade TRACKING'!AQ40-'Charters ALL'!AQ74</f>
        <v>80550</v>
      </c>
      <c r="AR40" s="46">
        <f>'ALL K12 FTEs Grade TRACKING'!AR40-'Charters ALL'!AR74</f>
        <v>80422.049999999974</v>
      </c>
      <c r="AS40" s="37"/>
      <c r="AT40" s="46">
        <f>'ALL K12 FTEs Grade TRACKING'!AT40-'Charters ALL'!AT74</f>
        <v>78232.209999999977</v>
      </c>
      <c r="AU40" s="46">
        <f>'ALL K12 FTEs Grade TRACKING'!AU40-'Charters ALL'!AU74</f>
        <v>79228.739999999976</v>
      </c>
      <c r="AV40" s="46">
        <f>'ALL K12 FTEs Grade TRACKING'!AV40-'Charters ALL'!AV74</f>
        <v>79310.869999999966</v>
      </c>
      <c r="AW40" s="46">
        <f>'ALL K12 FTEs Grade TRACKING'!AW40-'Charters ALL'!AW74</f>
        <v>79280.86</v>
      </c>
      <c r="AX40" s="46">
        <f>'ALL K12 FTEs Grade TRACKING'!AX40-'Charters ALL'!AX74</f>
        <v>79211.219999999987</v>
      </c>
      <c r="AY40" s="46">
        <f>'ALL K12 FTEs Grade TRACKING'!AY40-'Charters ALL'!AY74</f>
        <v>79309.829999999973</v>
      </c>
      <c r="AZ40" s="46">
        <f>'ALL K12 FTEs Grade TRACKING'!AZ40-'Charters ALL'!AZ74</f>
        <v>79332.499999999971</v>
      </c>
      <c r="BA40" s="46">
        <f>'ALL K12 FTEs Grade TRACKING'!BA40-'Charters ALL'!BA74</f>
        <v>79415.439999999973</v>
      </c>
      <c r="BB40" s="46">
        <f>'ALL K12 FTEs Grade TRACKING'!BB40-'Charters ALL'!BB74</f>
        <v>79497.599999999962</v>
      </c>
      <c r="BC40" s="46">
        <f>'ALL K12 FTEs Grade TRACKING'!BC40-'Charters ALL'!BC74</f>
        <v>79350.449999999968</v>
      </c>
      <c r="BE40" s="46">
        <f>'ALL K12 FTEs Grade TRACKING'!BE40-'Charters ALL'!BE74</f>
        <v>79700.639999999956</v>
      </c>
      <c r="BF40" s="46">
        <f>'ALL K12 FTEs Grade TRACKING'!BF40-'Charters ALL'!BF74</f>
        <v>80450.970000000016</v>
      </c>
      <c r="BG40" s="46">
        <f>'ALL K12 FTEs Grade TRACKING'!BG40-'Charters ALL'!BG74</f>
        <v>80560.809999999983</v>
      </c>
      <c r="BH40" s="46">
        <f>'ALL K12 FTEs Grade TRACKING'!BH40-'Charters ALL'!BH74</f>
        <v>80621.349999999977</v>
      </c>
      <c r="BI40" s="46">
        <f>'ALL K12 FTEs Grade TRACKING'!BI40-'Charters ALL'!BI74</f>
        <v>80618.239999999991</v>
      </c>
      <c r="BJ40" s="46">
        <f>'ALL K12 FTEs Grade TRACKING'!BJ40-'Charters ALL'!BJ74</f>
        <v>80853.77</v>
      </c>
      <c r="BK40" s="46">
        <f>'ALL K12 FTEs Grade TRACKING'!BK40-'Charters ALL'!BK74</f>
        <v>80918.219999999987</v>
      </c>
      <c r="BL40" s="46">
        <f>'ALL K12 FTEs Grade TRACKING'!BL40-'Charters ALL'!BL74</f>
        <v>80920.859999999986</v>
      </c>
      <c r="BM40" s="46">
        <f>'ALL K12 FTEs Grade TRACKING'!BM40-'Charters ALL'!BM74</f>
        <v>80927.029999999984</v>
      </c>
      <c r="BN40" s="46">
        <f>'ALL K12 FTEs Grade TRACKING'!BN40-'Charters ALL'!BN74</f>
        <v>80842.179999999964</v>
      </c>
      <c r="BO40" s="37"/>
      <c r="BP40" s="46">
        <f>'ALL K12 FTEs Grade TRACKING'!BP40-'Charters ALL'!BP74</f>
        <v>79950.979999999967</v>
      </c>
      <c r="BQ40" s="46">
        <f>'ALL K12 FTEs Grade TRACKING'!BQ40-'Charters ALL'!BQ74</f>
        <v>80604.450000000012</v>
      </c>
      <c r="BR40" s="46">
        <f>'ALL K12 FTEs Grade TRACKING'!BR40-'Charters ALL'!BR74</f>
        <v>80730.449999999983</v>
      </c>
      <c r="BS40" s="46">
        <f>'ALL K12 FTEs Grade TRACKING'!BS40-'Charters ALL'!BS74</f>
        <v>80765.58</v>
      </c>
      <c r="BT40" s="46">
        <f>'ALL K12 FTEs Grade TRACKING'!BT40-'Charters ALL'!BT74</f>
        <v>80672.53</v>
      </c>
      <c r="BU40" s="46">
        <f>'ALL K12 FTEs Grade TRACKING'!BU40-'Charters ALL'!BU74</f>
        <v>80902.039999999979</v>
      </c>
      <c r="BV40" s="46"/>
      <c r="BW40" s="46"/>
      <c r="BX40" s="46"/>
      <c r="BY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</row>
    <row r="41" spans="1:88" x14ac:dyDescent="0.2">
      <c r="A41" s="35" t="s">
        <v>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 t="str">
        <f t="shared" ref="AH41" si="64">IF(AH40&gt;0,AH40-AH39, " ")</f>
        <v xml:space="preserve"> </v>
      </c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>
        <f t="shared" ref="AT41:BC41" si="65">IF(AT40&gt;0,AT40-AT39, " ")</f>
        <v>0</v>
      </c>
      <c r="AU41" s="38">
        <f t="shared" si="65"/>
        <v>0</v>
      </c>
      <c r="AV41" s="38">
        <f t="shared" si="65"/>
        <v>0</v>
      </c>
      <c r="AW41" s="38">
        <f t="shared" si="65"/>
        <v>0</v>
      </c>
      <c r="AX41" s="38">
        <f t="shared" si="65"/>
        <v>0</v>
      </c>
      <c r="AY41" s="38">
        <f t="shared" si="65"/>
        <v>0</v>
      </c>
      <c r="AZ41" s="38">
        <f t="shared" si="65"/>
        <v>0</v>
      </c>
      <c r="BA41" s="38">
        <f t="shared" si="65"/>
        <v>0</v>
      </c>
      <c r="BB41" s="38">
        <f t="shared" si="65"/>
        <v>0</v>
      </c>
      <c r="BC41" s="38">
        <f t="shared" si="65"/>
        <v>0</v>
      </c>
      <c r="BE41" s="38">
        <f t="shared" ref="BE41:BN41" si="66">IF(BE40&gt;0,BE40-BE39, " ")</f>
        <v>-2.1199999999953434</v>
      </c>
      <c r="BF41" s="38">
        <f t="shared" si="66"/>
        <v>1.2600000000093132</v>
      </c>
      <c r="BG41" s="38">
        <f t="shared" ref="BG41:BI41" si="67">IF(BG40&gt;0,BG40-BG39, " ")</f>
        <v>2.2600000000093132</v>
      </c>
      <c r="BH41" s="38">
        <f t="shared" si="67"/>
        <v>1.2600000000093132</v>
      </c>
      <c r="BI41" s="38">
        <f t="shared" si="67"/>
        <v>3.2600000000093132</v>
      </c>
      <c r="BJ41" s="38">
        <f t="shared" si="66"/>
        <v>-0.74000000000523869</v>
      </c>
      <c r="BK41" s="38">
        <f t="shared" si="66"/>
        <v>0.23999999999068677</v>
      </c>
      <c r="BL41" s="38">
        <f t="shared" si="66"/>
        <v>-2.0000000004074536E-2</v>
      </c>
      <c r="BM41" s="38">
        <f t="shared" si="66"/>
        <v>-3.0200000000040745</v>
      </c>
      <c r="BN41" s="38">
        <f t="shared" si="66"/>
        <v>-1.9999999989522621E-2</v>
      </c>
      <c r="BO41" s="38"/>
      <c r="BP41" s="38">
        <f t="shared" ref="BP41:BQ41" si="68">IF(BP40&gt;0,BP40-BP39, " ")</f>
        <v>-7.430000000007567</v>
      </c>
      <c r="BQ41" s="38">
        <f t="shared" si="68"/>
        <v>-0.54999999998835847</v>
      </c>
      <c r="BR41" s="38">
        <f t="shared" ref="BR41:BY41" si="69">IF(BR40&gt;0,BR40-BR39, " ")</f>
        <v>1.7215644024690846</v>
      </c>
      <c r="BS41" s="38">
        <f t="shared" si="69"/>
        <v>5.0391557770781219</v>
      </c>
      <c r="BT41" s="38">
        <f t="shared" si="69"/>
        <v>-5.1984355975146173</v>
      </c>
      <c r="BU41" s="38">
        <f t="shared" si="69"/>
        <v>-16.46683274715906</v>
      </c>
      <c r="BV41" s="38" t="str">
        <f t="shared" si="69"/>
        <v xml:space="preserve"> </v>
      </c>
      <c r="BW41" s="38" t="str">
        <f t="shared" si="69"/>
        <v xml:space="preserve"> </v>
      </c>
      <c r="BX41" s="38" t="str">
        <f t="shared" si="69"/>
        <v xml:space="preserve"> </v>
      </c>
      <c r="BY41" s="38" t="str">
        <f t="shared" si="69"/>
        <v xml:space="preserve"> </v>
      </c>
      <c r="CA41" s="38" t="str">
        <f t="shared" ref="CA41:CJ41" si="70">IF(CA40&gt;0,CA40-CA39, " ")</f>
        <v xml:space="preserve"> </v>
      </c>
      <c r="CB41" s="38" t="str">
        <f t="shared" si="70"/>
        <v xml:space="preserve"> </v>
      </c>
      <c r="CC41" s="38" t="str">
        <f t="shared" si="70"/>
        <v xml:space="preserve"> </v>
      </c>
      <c r="CD41" s="38" t="str">
        <f t="shared" si="70"/>
        <v xml:space="preserve"> </v>
      </c>
      <c r="CE41" s="38" t="str">
        <f t="shared" si="70"/>
        <v xml:space="preserve"> </v>
      </c>
      <c r="CF41" s="38" t="str">
        <f t="shared" si="70"/>
        <v xml:space="preserve"> </v>
      </c>
      <c r="CG41" s="38" t="str">
        <f t="shared" si="70"/>
        <v xml:space="preserve"> </v>
      </c>
      <c r="CH41" s="38" t="str">
        <f t="shared" si="70"/>
        <v xml:space="preserve"> </v>
      </c>
      <c r="CI41" s="38" t="str">
        <f t="shared" si="70"/>
        <v xml:space="preserve"> </v>
      </c>
      <c r="CJ41" s="38" t="str">
        <f t="shared" si="70"/>
        <v xml:space="preserve"> </v>
      </c>
    </row>
    <row r="42" spans="1:88" x14ac:dyDescent="0.2">
      <c r="A42" s="40" t="s">
        <v>10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 t="str">
        <f t="shared" ref="AH42" si="71">(IF(AH40&gt;0,AH41/AH39," "))</f>
        <v xml:space="preserve"> </v>
      </c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66"/>
      <c r="AT42" s="41">
        <f t="shared" ref="AT42:AU42" si="72">(IF(AT40&gt;0,AT41/AT39," "))</f>
        <v>0</v>
      </c>
      <c r="AU42" s="41">
        <f t="shared" si="72"/>
        <v>0</v>
      </c>
      <c r="AV42" s="41">
        <f>(IF(AV40&gt;0,AV41/AV39," "))</f>
        <v>0</v>
      </c>
      <c r="AW42" s="41">
        <f t="shared" ref="AW42:BC42" si="73">(IF(AW40&gt;0,AW41/AW39," "))</f>
        <v>0</v>
      </c>
      <c r="AX42" s="41">
        <f t="shared" si="73"/>
        <v>0</v>
      </c>
      <c r="AY42" s="41">
        <f t="shared" si="73"/>
        <v>0</v>
      </c>
      <c r="AZ42" s="41">
        <f t="shared" si="73"/>
        <v>0</v>
      </c>
      <c r="BA42" s="41">
        <f t="shared" si="73"/>
        <v>0</v>
      </c>
      <c r="BB42" s="41">
        <f t="shared" si="73"/>
        <v>0</v>
      </c>
      <c r="BC42" s="41">
        <f t="shared" si="73"/>
        <v>0</v>
      </c>
      <c r="BE42" s="41">
        <f t="shared" ref="BE42:BF42" si="74">(IF(BE40&gt;0,BE41/BE39," "))</f>
        <v>-2.6598827945172096E-5</v>
      </c>
      <c r="BF42" s="41">
        <f t="shared" si="74"/>
        <v>1.5661958259505388E-5</v>
      </c>
      <c r="BG42" s="41">
        <f t="shared" ref="BG42:BI42" si="75">(IF(BG40&gt;0,BG41/BG39," "))</f>
        <v>2.8054129574195587E-5</v>
      </c>
      <c r="BH42" s="41">
        <f t="shared" si="75"/>
        <v>1.562885876224293E-5</v>
      </c>
      <c r="BI42" s="41">
        <f t="shared" si="75"/>
        <v>4.0439134265235991E-5</v>
      </c>
      <c r="BJ42" s="41">
        <f t="shared" ref="BJ42:BN42" si="76">(IF(BJ40&gt;0,BJ41/BJ39," "))</f>
        <v>-9.152241476761638E-6</v>
      </c>
      <c r="BK42" s="41">
        <f t="shared" si="76"/>
        <v>2.9659662783313029E-6</v>
      </c>
      <c r="BL42" s="41">
        <f t="shared" si="76"/>
        <v>-2.4715499885906506E-7</v>
      </c>
      <c r="BM42" s="41">
        <f t="shared" si="76"/>
        <v>-3.7316176129930417E-5</v>
      </c>
      <c r="BN42" s="41">
        <f t="shared" si="76"/>
        <v>-2.4739554328707819E-7</v>
      </c>
      <c r="BO42" s="66"/>
      <c r="BP42" s="41">
        <f t="shared" ref="BP42:BQ42" si="77">(IF(BP40&gt;0,BP41/BP39," "))</f>
        <v>-9.2923308505103711E-5</v>
      </c>
      <c r="BQ42" s="41">
        <f t="shared" si="77"/>
        <v>-6.8233980520855833E-6</v>
      </c>
      <c r="BR42" s="41">
        <f t="shared" ref="BR42:BY42" si="78">(IF(BR40&gt;0,BR41/BR39," "))</f>
        <v>2.1325300618880514E-5</v>
      </c>
      <c r="BS42" s="41">
        <f t="shared" si="78"/>
        <v>6.2396260901694919E-5</v>
      </c>
      <c r="BT42" s="41">
        <f t="shared" si="78"/>
        <v>-6.4434580624866803E-5</v>
      </c>
      <c r="BU42" s="41">
        <f t="shared" si="78"/>
        <v>-2.0349896941616638E-4</v>
      </c>
      <c r="BV42" s="41" t="str">
        <f t="shared" si="78"/>
        <v xml:space="preserve"> </v>
      </c>
      <c r="BW42" s="41" t="str">
        <f t="shared" si="78"/>
        <v xml:space="preserve"> </v>
      </c>
      <c r="BX42" s="41" t="str">
        <f t="shared" si="78"/>
        <v xml:space="preserve"> </v>
      </c>
      <c r="BY42" s="41" t="str">
        <f t="shared" si="78"/>
        <v xml:space="preserve"> </v>
      </c>
      <c r="CA42" s="41" t="str">
        <f t="shared" ref="CA42:CJ42" si="79">(IF(CA40&gt;0,CA41/CA39," "))</f>
        <v xml:space="preserve"> </v>
      </c>
      <c r="CB42" s="41" t="str">
        <f t="shared" si="79"/>
        <v xml:space="preserve"> </v>
      </c>
      <c r="CC42" s="41" t="str">
        <f t="shared" si="79"/>
        <v xml:space="preserve"> </v>
      </c>
      <c r="CD42" s="41" t="str">
        <f t="shared" si="79"/>
        <v xml:space="preserve"> </v>
      </c>
      <c r="CE42" s="41" t="str">
        <f t="shared" si="79"/>
        <v xml:space="preserve"> </v>
      </c>
      <c r="CF42" s="41" t="str">
        <f t="shared" si="79"/>
        <v xml:space="preserve"> </v>
      </c>
      <c r="CG42" s="41" t="str">
        <f t="shared" si="79"/>
        <v xml:space="preserve"> </v>
      </c>
      <c r="CH42" s="41" t="str">
        <f t="shared" si="79"/>
        <v xml:space="preserve"> </v>
      </c>
      <c r="CI42" s="41" t="str">
        <f t="shared" si="79"/>
        <v xml:space="preserve"> </v>
      </c>
      <c r="CJ42" s="41" t="str">
        <f t="shared" si="79"/>
        <v xml:space="preserve"> </v>
      </c>
    </row>
    <row r="44" spans="1:88" x14ac:dyDescent="0.2">
      <c r="A44" s="22" t="s">
        <v>34</v>
      </c>
      <c r="B44" s="63" t="s">
        <v>70</v>
      </c>
      <c r="C44" s="63" t="s">
        <v>71</v>
      </c>
      <c r="D44" s="63" t="s">
        <v>72</v>
      </c>
      <c r="E44" s="63" t="s">
        <v>73</v>
      </c>
      <c r="F44" s="63" t="s">
        <v>74</v>
      </c>
      <c r="G44" s="63" t="s">
        <v>75</v>
      </c>
      <c r="H44" s="63" t="s">
        <v>76</v>
      </c>
      <c r="I44" s="63" t="s">
        <v>77</v>
      </c>
      <c r="J44" s="63" t="s">
        <v>78</v>
      </c>
      <c r="K44" s="63" t="s">
        <v>79</v>
      </c>
      <c r="L44" s="63"/>
      <c r="M44" s="63" t="s">
        <v>80</v>
      </c>
      <c r="N44" s="63" t="s">
        <v>81</v>
      </c>
      <c r="O44" s="63" t="s">
        <v>82</v>
      </c>
      <c r="P44" s="63" t="s">
        <v>83</v>
      </c>
      <c r="Q44" s="63" t="s">
        <v>84</v>
      </c>
      <c r="R44" s="63" t="s">
        <v>85</v>
      </c>
      <c r="S44" s="63" t="s">
        <v>86</v>
      </c>
      <c r="T44" s="63" t="s">
        <v>87</v>
      </c>
      <c r="U44" s="63" t="s">
        <v>88</v>
      </c>
      <c r="V44" s="63" t="s">
        <v>89</v>
      </c>
      <c r="X44" s="63" t="s">
        <v>90</v>
      </c>
      <c r="Y44" s="63" t="s">
        <v>91</v>
      </c>
      <c r="Z44" s="63" t="s">
        <v>92</v>
      </c>
      <c r="AA44" s="63" t="s">
        <v>93</v>
      </c>
      <c r="AB44" s="63" t="s">
        <v>94</v>
      </c>
      <c r="AC44" s="63" t="s">
        <v>95</v>
      </c>
      <c r="AD44" s="63" t="s">
        <v>96</v>
      </c>
      <c r="AE44" s="63" t="s">
        <v>97</v>
      </c>
      <c r="AF44" s="63" t="s">
        <v>98</v>
      </c>
      <c r="AG44" s="63" t="s">
        <v>99</v>
      </c>
      <c r="AI44" s="63" t="s">
        <v>100</v>
      </c>
      <c r="AJ44" s="63" t="s">
        <v>101</v>
      </c>
      <c r="AK44" s="63" t="s">
        <v>102</v>
      </c>
      <c r="AL44" s="63" t="s">
        <v>103</v>
      </c>
      <c r="AM44" s="63" t="s">
        <v>104</v>
      </c>
      <c r="AN44" s="63" t="s">
        <v>105</v>
      </c>
      <c r="AO44" s="63" t="s">
        <v>106</v>
      </c>
      <c r="AP44" s="63" t="s">
        <v>107</v>
      </c>
      <c r="AQ44" s="63" t="s">
        <v>108</v>
      </c>
      <c r="AR44" s="63" t="s">
        <v>109</v>
      </c>
      <c r="AS44" s="78"/>
      <c r="AT44" s="63" t="s">
        <v>126</v>
      </c>
      <c r="AU44" s="63" t="s">
        <v>127</v>
      </c>
      <c r="AV44" s="63" t="s">
        <v>128</v>
      </c>
      <c r="AW44" s="63" t="s">
        <v>129</v>
      </c>
      <c r="AX44" s="63" t="s">
        <v>130</v>
      </c>
      <c r="AY44" s="63" t="s">
        <v>131</v>
      </c>
      <c r="AZ44" s="63" t="s">
        <v>132</v>
      </c>
      <c r="BA44" s="63" t="s">
        <v>133</v>
      </c>
      <c r="BB44" s="63" t="s">
        <v>134</v>
      </c>
      <c r="BC44" s="63" t="s">
        <v>135</v>
      </c>
      <c r="BE44" s="63" t="s">
        <v>136</v>
      </c>
      <c r="BF44" s="63" t="s">
        <v>137</v>
      </c>
      <c r="BG44" s="63" t="s">
        <v>138</v>
      </c>
      <c r="BH44" s="63" t="s">
        <v>139</v>
      </c>
      <c r="BI44" s="63" t="s">
        <v>140</v>
      </c>
      <c r="BJ44" s="63" t="s">
        <v>141</v>
      </c>
      <c r="BK44" s="63" t="s">
        <v>142</v>
      </c>
      <c r="BL44" s="63" t="s">
        <v>143</v>
      </c>
      <c r="BM44" s="63" t="s">
        <v>144</v>
      </c>
      <c r="BN44" s="63" t="s">
        <v>145</v>
      </c>
      <c r="BO44" s="78"/>
      <c r="BP44" s="173" t="s">
        <v>191</v>
      </c>
      <c r="BQ44" s="173" t="s">
        <v>173</v>
      </c>
      <c r="BR44" s="173" t="s">
        <v>174</v>
      </c>
      <c r="BS44" s="173" t="s">
        <v>175</v>
      </c>
      <c r="BT44" s="173" t="s">
        <v>176</v>
      </c>
      <c r="BU44" s="173" t="s">
        <v>177</v>
      </c>
      <c r="BV44" s="173" t="s">
        <v>178</v>
      </c>
      <c r="BW44" s="173" t="s">
        <v>179</v>
      </c>
      <c r="BX44" s="173" t="s">
        <v>180</v>
      </c>
      <c r="BY44" s="173" t="s">
        <v>181</v>
      </c>
      <c r="BZ44" s="175"/>
      <c r="CA44" s="173" t="s">
        <v>192</v>
      </c>
      <c r="CB44" s="173" t="s">
        <v>182</v>
      </c>
      <c r="CC44" s="173" t="s">
        <v>183</v>
      </c>
      <c r="CD44" s="173" t="s">
        <v>184</v>
      </c>
      <c r="CE44" s="173" t="s">
        <v>185</v>
      </c>
      <c r="CF44" s="173" t="s">
        <v>186</v>
      </c>
      <c r="CG44" s="173" t="s">
        <v>187</v>
      </c>
      <c r="CH44" s="173" t="s">
        <v>188</v>
      </c>
      <c r="CI44" s="173" t="s">
        <v>189</v>
      </c>
      <c r="CJ44" s="173" t="s">
        <v>190</v>
      </c>
    </row>
    <row r="45" spans="1:88" x14ac:dyDescent="0.2">
      <c r="A45" s="3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AT45" s="94">
        <v>5</v>
      </c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>
        <v>5</v>
      </c>
      <c r="BF45" s="94"/>
      <c r="BG45" s="94"/>
      <c r="BH45" s="94"/>
      <c r="BI45" s="94"/>
      <c r="BJ45" s="94"/>
      <c r="BK45" s="94"/>
      <c r="BL45" s="94"/>
      <c r="BM45" s="94"/>
      <c r="BN45" s="94"/>
    </row>
    <row r="46" spans="1:88" x14ac:dyDescent="0.2">
      <c r="A46" s="35" t="str">
        <f>D1</f>
        <v>Feb 2024 FC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>
        <f>'ALL K12 FTEs Grade TRACKING'!AT46-'Charters ALL'!AT80</f>
        <v>79414.559999999954</v>
      </c>
      <c r="AU46" s="36">
        <f>'ALL K12 FTEs Grade TRACKING'!AU46-'Charters ALL'!AU80</f>
        <v>80380.73000000001</v>
      </c>
      <c r="AV46" s="36">
        <f>'ALL K12 FTEs Grade TRACKING'!AV46-'Charters ALL'!AV80</f>
        <v>80431.39</v>
      </c>
      <c r="AW46" s="36">
        <f>'ALL K12 FTEs Grade TRACKING'!AW46-'Charters ALL'!AW80</f>
        <v>80381.239999999976</v>
      </c>
      <c r="AX46" s="36">
        <f>'ALL K12 FTEs Grade TRACKING'!AX46-'Charters ALL'!AX80</f>
        <v>80292.39</v>
      </c>
      <c r="AY46" s="36">
        <f>'ALL K12 FTEs Grade TRACKING'!AY46-'Charters ALL'!AY80</f>
        <v>80399.270000000019</v>
      </c>
      <c r="AZ46" s="36">
        <f>'ALL K12 FTEs Grade TRACKING'!AZ46-'Charters ALL'!AZ80</f>
        <v>80400.899999999994</v>
      </c>
      <c r="BA46" s="36">
        <f>'ALL K12 FTEs Grade TRACKING'!BA46-'Charters ALL'!BA80</f>
        <v>80491.060000000012</v>
      </c>
      <c r="BB46" s="36">
        <f>'ALL K12 FTEs Grade TRACKING'!BB46-'Charters ALL'!BB80</f>
        <v>80534.459999999992</v>
      </c>
      <c r="BC46" s="36">
        <f>'ALL K12 FTEs Grade TRACKING'!BC46-'Charters ALL'!BC80</f>
        <v>80396.819999999978</v>
      </c>
      <c r="BD46" s="36"/>
      <c r="BE46" s="36">
        <f>'ALL K12 FTEs Grade TRACKING'!BE46-'Charters ALL'!BE80</f>
        <v>79290.919999999984</v>
      </c>
      <c r="BF46" s="36">
        <f>'ALL K12 FTEs Grade TRACKING'!BF46-'Charters ALL'!BF80</f>
        <v>79940.159999999989</v>
      </c>
      <c r="BG46" s="36">
        <f>'ALL K12 FTEs Grade TRACKING'!BG46-'Charters ALL'!BG80</f>
        <v>80059.889999999985</v>
      </c>
      <c r="BH46" s="36">
        <f>'ALL K12 FTEs Grade TRACKING'!BH46-'Charters ALL'!BH80</f>
        <v>80115.359999999986</v>
      </c>
      <c r="BI46" s="36">
        <f>'ALL K12 FTEs Grade TRACKING'!BI46-'Charters ALL'!BI80</f>
        <v>80047.739999999991</v>
      </c>
      <c r="BJ46" s="36">
        <f>'ALL K12 FTEs Grade TRACKING'!BJ46-'Charters ALL'!BJ80</f>
        <v>80205.64999999998</v>
      </c>
      <c r="BK46" s="36">
        <f>'ALL K12 FTEs Grade TRACKING'!BK46-'Charters ALL'!BK80</f>
        <v>80237.289999999964</v>
      </c>
      <c r="BL46" s="36">
        <f>'ALL K12 FTEs Grade TRACKING'!BL46-'Charters ALL'!BL80</f>
        <v>80327.169999999955</v>
      </c>
      <c r="BM46" s="36">
        <f>'ALL K12 FTEs Grade TRACKING'!BM46-'Charters ALL'!BM80</f>
        <v>80331.549999999945</v>
      </c>
      <c r="BN46" s="36">
        <f>'ALL K12 FTEs Grade TRACKING'!BN46-'Charters ALL'!BN80</f>
        <v>80199.589999999967</v>
      </c>
      <c r="BO46" s="36"/>
      <c r="BP46" s="36">
        <f>'ALL K12 FTEs Grade TRACKING'!BP46-'Charters ALL'!BP80</f>
        <v>80586.630000000019</v>
      </c>
      <c r="BQ46" s="36">
        <f>'ALL K12 FTEs Grade TRACKING'!BQ46-'Charters ALL'!BQ80</f>
        <v>81264</v>
      </c>
      <c r="BR46" s="36">
        <f>'ALL K12 FTEs Grade TRACKING'!BR46-'Charters ALL'!BR80</f>
        <v>81371.568549783522</v>
      </c>
      <c r="BS46" s="36">
        <f>'ALL K12 FTEs Grade TRACKING'!BS46-'Charters ALL'!BS80</f>
        <v>81400.730707801311</v>
      </c>
      <c r="BT46" s="36">
        <f>'ALL K12 FTEs Grade TRACKING'!BT46-'Charters ALL'!BT80</f>
        <v>81313.379339872467</v>
      </c>
      <c r="BU46" s="36">
        <f>'ALL K12 FTEs Grade TRACKING'!BU46-'Charters ALL'!BU80</f>
        <v>81473.415076155099</v>
      </c>
      <c r="BV46" s="36">
        <f>'ALL K12 FTEs Grade TRACKING'!BV46-'Charters ALL'!BV80</f>
        <v>81505.422795369086</v>
      </c>
      <c r="BW46" s="36">
        <f>'ALL K12 FTEs Grade TRACKING'!BW46-'Charters ALL'!BW80</f>
        <v>81597.053753902495</v>
      </c>
      <c r="BX46" s="36">
        <f>'ALL K12 FTEs Grade TRACKING'!BX46-'Charters ALL'!BX80</f>
        <v>81601.504858751607</v>
      </c>
      <c r="BY46" s="36">
        <f>'ALL K12 FTEs Grade TRACKING'!BY46-'Charters ALL'!BY80</f>
        <v>81467.402622247129</v>
      </c>
      <c r="CA46" s="36">
        <f>'ALL K12 FTEs Grade TRACKING'!CA46-'Charters ALL'!CA80</f>
        <v>80513.213455917241</v>
      </c>
      <c r="CB46" s="36">
        <f>'ALL K12 FTEs Grade TRACKING'!CB46-'Charters ALL'!CB80</f>
        <v>81189.10848780685</v>
      </c>
      <c r="CC46" s="36">
        <f>'ALL K12 FTEs Grade TRACKING'!CC46-'Charters ALL'!CC80</f>
        <v>81300.587830087621</v>
      </c>
      <c r="CD46" s="36">
        <f>'ALL K12 FTEs Grade TRACKING'!CD46-'Charters ALL'!CD80</f>
        <v>81330.14442450802</v>
      </c>
      <c r="CE46" s="36">
        <f>'ALL K12 FTEs Grade TRACKING'!CE46-'Charters ALL'!CE80</f>
        <v>81244.318808664553</v>
      </c>
      <c r="CF46" s="36">
        <f>'ALL K12 FTEs Grade TRACKING'!CF46-'Charters ALL'!CF80</f>
        <v>81403.234321779775</v>
      </c>
      <c r="CG46" s="36">
        <f>'ALL K12 FTEs Grade TRACKING'!CG46-'Charters ALL'!CG80</f>
        <v>81434.863194971287</v>
      </c>
      <c r="CH46" s="36">
        <f>'ALL K12 FTEs Grade TRACKING'!CH46-'Charters ALL'!CH80</f>
        <v>81527.291515181263</v>
      </c>
      <c r="CI46" s="36">
        <f>'ALL K12 FTEs Grade TRACKING'!CI46-'Charters ALL'!CI80</f>
        <v>81531.743754484458</v>
      </c>
      <c r="CJ46" s="36">
        <f>'ALL K12 FTEs Grade TRACKING'!CJ46-'Charters ALL'!CJ80</f>
        <v>81397.607339313312</v>
      </c>
    </row>
    <row r="47" spans="1:88" s="33" customFormat="1" x14ac:dyDescent="0.2">
      <c r="A47" s="40" t="s">
        <v>8</v>
      </c>
      <c r="B47" s="46">
        <f>'ALL K12 FTEs Grade TRACKING'!B47-'Charters ALL'!B81</f>
        <v>86409.75</v>
      </c>
      <c r="C47" s="46">
        <f>'ALL K12 FTEs Grade TRACKING'!C47-'Charters ALL'!C81</f>
        <v>86861.57</v>
      </c>
      <c r="D47" s="46">
        <f>'ALL K12 FTEs Grade TRACKING'!D47-'Charters ALL'!D81</f>
        <v>86854.680000000008</v>
      </c>
      <c r="E47" s="46">
        <f>'ALL K12 FTEs Grade TRACKING'!E47-'Charters ALL'!E81</f>
        <v>86929.590000000026</v>
      </c>
      <c r="F47" s="46">
        <f>'ALL K12 FTEs Grade TRACKING'!F47-'Charters ALL'!F81</f>
        <v>86774.24</v>
      </c>
      <c r="G47" s="46">
        <f>'ALL K12 FTEs Grade TRACKING'!G47-'Charters ALL'!G81</f>
        <v>86982.640000000029</v>
      </c>
      <c r="H47" s="46">
        <f>'ALL K12 FTEs Grade TRACKING'!H47-'Charters ALL'!H81</f>
        <v>86977.300000000047</v>
      </c>
      <c r="I47" s="46">
        <f>'ALL K12 FTEs Grade TRACKING'!I47-'Charters ALL'!I81</f>
        <v>86961.21</v>
      </c>
      <c r="J47" s="46">
        <f>'ALL K12 FTEs Grade TRACKING'!J47-'Charters ALL'!J81</f>
        <v>86990.47</v>
      </c>
      <c r="K47" s="46">
        <f>'ALL K12 FTEs Grade TRACKING'!K47-'Charters ALL'!K81</f>
        <v>86876.329999999987</v>
      </c>
      <c r="L47" s="46"/>
      <c r="M47" s="46">
        <f>'ALL K12 FTEs Grade TRACKING'!M47-'Charters ALL'!M81</f>
        <v>87410.430000000022</v>
      </c>
      <c r="N47" s="46">
        <f>'ALL K12 FTEs Grade TRACKING'!N47-'Charters ALL'!N81</f>
        <v>87891.980000000054</v>
      </c>
      <c r="O47" s="46">
        <f>'ALL K12 FTEs Grade TRACKING'!O47-'Charters ALL'!O81</f>
        <v>87974.910000000062</v>
      </c>
      <c r="P47" s="46">
        <f>'ALL K12 FTEs Grade TRACKING'!P47-'Charters ALL'!P81</f>
        <v>87998.020000000019</v>
      </c>
      <c r="Q47" s="46">
        <f>'ALL K12 FTEs Grade TRACKING'!Q47-'Charters ALL'!Q81</f>
        <v>87839.140000000029</v>
      </c>
      <c r="R47" s="46">
        <f>'ALL K12 FTEs Grade TRACKING'!R47-'Charters ALL'!R81</f>
        <v>88016.090000000011</v>
      </c>
      <c r="S47" s="46">
        <f>'ALL K12 FTEs Grade TRACKING'!S47-'Charters ALL'!S81</f>
        <v>88047.299999999974</v>
      </c>
      <c r="T47" s="46">
        <f>'ALL K12 FTEs Grade TRACKING'!T47-'Charters ALL'!T81</f>
        <v>88072.949999999983</v>
      </c>
      <c r="U47" s="46">
        <f>'ALL K12 FTEs Grade TRACKING'!U47-'Charters ALL'!U81</f>
        <v>88129.059999999983</v>
      </c>
      <c r="V47" s="46">
        <f>'ALL K12 FTEs Grade TRACKING'!V47-'Charters ALL'!V81</f>
        <v>88018.949999999939</v>
      </c>
      <c r="X47" s="46">
        <f>'ALL K12 FTEs Grade TRACKING'!X47-'Charters ALL'!X81</f>
        <v>86372.750000000015</v>
      </c>
      <c r="Y47" s="46">
        <f>'ALL K12 FTEs Grade TRACKING'!Y47-'Charters ALL'!Y81</f>
        <v>86892.51</v>
      </c>
      <c r="Z47" s="46">
        <f>'ALL K12 FTEs Grade TRACKING'!Z47-'Charters ALL'!Z81</f>
        <v>86951.030000000013</v>
      </c>
      <c r="AA47" s="46">
        <f>'ALL K12 FTEs Grade TRACKING'!AA47-'Charters ALL'!AA81</f>
        <v>86926.949999999983</v>
      </c>
      <c r="AB47" s="46">
        <f>'ALL K12 FTEs Grade TRACKING'!AB47-'Charters ALL'!AB81</f>
        <v>86836.580000000016</v>
      </c>
      <c r="AC47" s="46">
        <f>'ALL K12 FTEs Grade TRACKING'!AC47-'Charters ALL'!AC81</f>
        <v>86962.040000000052</v>
      </c>
      <c r="AD47" s="46">
        <f>'ALL K12 FTEs Grade TRACKING'!AD47-'Charters ALL'!AD81</f>
        <v>86958.790000000023</v>
      </c>
      <c r="AE47" s="46">
        <f>'ALL K12 FTEs Grade TRACKING'!AE47-'Charters ALL'!AE81</f>
        <v>86992.260000000097</v>
      </c>
      <c r="AF47" s="46">
        <f>'ALL K12 FTEs Grade TRACKING'!AF47-'Charters ALL'!AF81</f>
        <v>87057.56000000007</v>
      </c>
      <c r="AG47" s="46">
        <f>'ALL K12 FTEs Grade TRACKING'!AG47-'Charters ALL'!AG81</f>
        <v>86948.760000000024</v>
      </c>
      <c r="AI47" s="46">
        <f>'ALL K12 FTEs Grade TRACKING'!AI47-'Charters ALL'!AI81</f>
        <v>81806.789999999994</v>
      </c>
      <c r="AJ47" s="46">
        <f>'ALL K12 FTEs Grade TRACKING'!AJ47-'Charters ALL'!AJ81</f>
        <v>81494.760000000009</v>
      </c>
      <c r="AK47" s="46">
        <f>'ALL K12 FTEs Grade TRACKING'!AK47-'Charters ALL'!AK81</f>
        <v>81265.12999999999</v>
      </c>
      <c r="AL47" s="46">
        <f>'ALL K12 FTEs Grade TRACKING'!AL47-'Charters ALL'!AL81</f>
        <v>81191.210000000006</v>
      </c>
      <c r="AM47" s="46">
        <f>'ALL K12 FTEs Grade TRACKING'!AM47-'Charters ALL'!AM81</f>
        <v>81037.440000000031</v>
      </c>
      <c r="AN47" s="46">
        <f>'ALL K12 FTEs Grade TRACKING'!AN47-'Charters ALL'!AN81</f>
        <v>81047.55</v>
      </c>
      <c r="AO47" s="46">
        <f>'ALL K12 FTEs Grade TRACKING'!AO47-'Charters ALL'!AO81</f>
        <v>81104.919999999984</v>
      </c>
      <c r="AP47" s="46">
        <f>'ALL K12 FTEs Grade TRACKING'!AP47-'Charters ALL'!AP81</f>
        <v>81033.01999999996</v>
      </c>
      <c r="AQ47" s="46">
        <f>'ALL K12 FTEs Grade TRACKING'!AQ47-'Charters ALL'!AQ81</f>
        <v>81121.38</v>
      </c>
      <c r="AR47" s="46">
        <f>'ALL K12 FTEs Grade TRACKING'!AR47-'Charters ALL'!AR81</f>
        <v>80984.03</v>
      </c>
      <c r="AS47" s="37"/>
      <c r="AT47" s="46">
        <f>'ALL K12 FTEs Grade TRACKING'!AT47-'Charters ALL'!AT81</f>
        <v>79414.559999999954</v>
      </c>
      <c r="AU47" s="46">
        <f>'ALL K12 FTEs Grade TRACKING'!AU47-'Charters ALL'!AU81</f>
        <v>80380.73000000001</v>
      </c>
      <c r="AV47" s="46">
        <f>'ALL K12 FTEs Grade TRACKING'!AV47-'Charters ALL'!AV81</f>
        <v>80431.39</v>
      </c>
      <c r="AW47" s="46">
        <f>'ALL K12 FTEs Grade TRACKING'!AW47-'Charters ALL'!AW81</f>
        <v>80381.239999999976</v>
      </c>
      <c r="AX47" s="46">
        <f>'ALL K12 FTEs Grade TRACKING'!AX47-'Charters ALL'!AX81</f>
        <v>80292.39</v>
      </c>
      <c r="AY47" s="46">
        <f>'ALL K12 FTEs Grade TRACKING'!AY47-'Charters ALL'!AY81</f>
        <v>80399.270000000019</v>
      </c>
      <c r="AZ47" s="46">
        <f>'ALL K12 FTEs Grade TRACKING'!AZ47-'Charters ALL'!AZ81</f>
        <v>80400.899999999994</v>
      </c>
      <c r="BA47" s="46">
        <f>'ALL K12 FTEs Grade TRACKING'!BA47-'Charters ALL'!BA81</f>
        <v>80491.060000000012</v>
      </c>
      <c r="BB47" s="46">
        <f>'ALL K12 FTEs Grade TRACKING'!BB47-'Charters ALL'!BB81</f>
        <v>80534.459999999992</v>
      </c>
      <c r="BC47" s="46">
        <f>'ALL K12 FTEs Grade TRACKING'!BC47-'Charters ALL'!BC81</f>
        <v>80396.819999999978</v>
      </c>
      <c r="BE47" s="46">
        <f>'ALL K12 FTEs Grade TRACKING'!BE47-'Charters ALL'!BE81</f>
        <v>79296.969999999987</v>
      </c>
      <c r="BF47" s="46">
        <f>'ALL K12 FTEs Grade TRACKING'!BF47-'Charters ALL'!BF81</f>
        <v>79943.159999999989</v>
      </c>
      <c r="BG47" s="46">
        <f>'ALL K12 FTEs Grade TRACKING'!BG47-'Charters ALL'!BG81</f>
        <v>80060.889999999985</v>
      </c>
      <c r="BH47" s="46">
        <f>'ALL K12 FTEs Grade TRACKING'!BH47-'Charters ALL'!BH81</f>
        <v>80116.359999999986</v>
      </c>
      <c r="BI47" s="46">
        <f>'ALL K12 FTEs Grade TRACKING'!BI47-'Charters ALL'!BI81</f>
        <v>80044.489999999991</v>
      </c>
      <c r="BJ47" s="46">
        <f>'ALL K12 FTEs Grade TRACKING'!BJ47-'Charters ALL'!BJ81</f>
        <v>80207.39999999998</v>
      </c>
      <c r="BK47" s="46">
        <f>'ALL K12 FTEs Grade TRACKING'!BK47-'Charters ALL'!BK81</f>
        <v>80240.039999999964</v>
      </c>
      <c r="BL47" s="46">
        <f>'ALL K12 FTEs Grade TRACKING'!BL47-'Charters ALL'!BL81</f>
        <v>80333.169999999955</v>
      </c>
      <c r="BM47" s="46">
        <f>'ALL K12 FTEs Grade TRACKING'!BM47-'Charters ALL'!BM81</f>
        <v>80326.549999999945</v>
      </c>
      <c r="BN47" s="46">
        <f>'ALL K12 FTEs Grade TRACKING'!BN47-'Charters ALL'!BN81</f>
        <v>80199.589999999967</v>
      </c>
      <c r="BO47" s="37"/>
      <c r="BP47" s="46">
        <f>'ALL K12 FTEs Grade TRACKING'!BP47-'Charters ALL'!BP81</f>
        <v>80577.430000000022</v>
      </c>
      <c r="BQ47" s="46">
        <f>'ALL K12 FTEs Grade TRACKING'!BQ47-'Charters ALL'!BQ81</f>
        <v>81264.69</v>
      </c>
      <c r="BR47" s="46">
        <f>'ALL K12 FTEs Grade TRACKING'!BR47-'Charters ALL'!BR81</f>
        <v>81370.909999999989</v>
      </c>
      <c r="BS47" s="46">
        <f>'ALL K12 FTEs Grade TRACKING'!BS47-'Charters ALL'!BS81</f>
        <v>81400.17</v>
      </c>
      <c r="BT47" s="46">
        <f>'ALL K12 FTEs Grade TRACKING'!BT47-'Charters ALL'!BT81</f>
        <v>81301.97</v>
      </c>
      <c r="BU47" s="46">
        <f>'ALL K12 FTEs Grade TRACKING'!BU47-'Charters ALL'!BU81</f>
        <v>81523.700000000026</v>
      </c>
      <c r="BV47" s="46"/>
      <c r="BW47" s="46"/>
      <c r="BX47" s="46"/>
      <c r="BY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</row>
    <row r="48" spans="1:88" x14ac:dyDescent="0.2">
      <c r="A48" s="35" t="s">
        <v>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 t="str">
        <f t="shared" ref="AH48" si="80">IF(AH47&gt;0,AH47-AH46, " ")</f>
        <v xml:space="preserve"> </v>
      </c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>
        <f t="shared" ref="AT48:BC48" si="81">IF(AT47&gt;0,AT47-AT46, " ")</f>
        <v>0</v>
      </c>
      <c r="AU48" s="38">
        <f t="shared" si="81"/>
        <v>0</v>
      </c>
      <c r="AV48" s="38">
        <f t="shared" si="81"/>
        <v>0</v>
      </c>
      <c r="AW48" s="38">
        <f t="shared" si="81"/>
        <v>0</v>
      </c>
      <c r="AX48" s="38">
        <f t="shared" si="81"/>
        <v>0</v>
      </c>
      <c r="AY48" s="38">
        <f t="shared" si="81"/>
        <v>0</v>
      </c>
      <c r="AZ48" s="38">
        <f t="shared" si="81"/>
        <v>0</v>
      </c>
      <c r="BA48" s="38">
        <f t="shared" si="81"/>
        <v>0</v>
      </c>
      <c r="BB48" s="38">
        <f t="shared" si="81"/>
        <v>0</v>
      </c>
      <c r="BC48" s="38">
        <f t="shared" si="81"/>
        <v>0</v>
      </c>
      <c r="BE48" s="38">
        <f t="shared" ref="BE48:BN48" si="82">IF(BE47&gt;0,BE47-BE46, " ")</f>
        <v>6.0500000000029104</v>
      </c>
      <c r="BF48" s="38">
        <f t="shared" si="82"/>
        <v>3</v>
      </c>
      <c r="BG48" s="38">
        <f t="shared" ref="BG48:BI48" si="83">IF(BG47&gt;0,BG47-BG46, " ")</f>
        <v>1</v>
      </c>
      <c r="BH48" s="38">
        <f t="shared" si="83"/>
        <v>1</v>
      </c>
      <c r="BI48" s="38">
        <f t="shared" si="83"/>
        <v>-3.25</v>
      </c>
      <c r="BJ48" s="38">
        <f t="shared" si="82"/>
        <v>1.75</v>
      </c>
      <c r="BK48" s="38">
        <f t="shared" si="82"/>
        <v>2.75</v>
      </c>
      <c r="BL48" s="38">
        <f t="shared" si="82"/>
        <v>6</v>
      </c>
      <c r="BM48" s="38">
        <f t="shared" si="82"/>
        <v>-5</v>
      </c>
      <c r="BN48" s="38">
        <f t="shared" si="82"/>
        <v>0</v>
      </c>
      <c r="BO48" s="38"/>
      <c r="BP48" s="38">
        <f t="shared" ref="BP48:BQ48" si="84">IF(BP47&gt;0,BP47-BP46, " ")</f>
        <v>-9.1999999999970896</v>
      </c>
      <c r="BQ48" s="38">
        <f t="shared" si="84"/>
        <v>0.69000000000232831</v>
      </c>
      <c r="BR48" s="38">
        <f t="shared" ref="BR48:BY48" si="85">IF(BR47&gt;0,BR47-BR46, " ")</f>
        <v>-0.65854978353308979</v>
      </c>
      <c r="BS48" s="38">
        <f t="shared" si="85"/>
        <v>-0.56070780131267384</v>
      </c>
      <c r="BT48" s="38">
        <f t="shared" si="85"/>
        <v>-11.409339872465353</v>
      </c>
      <c r="BU48" s="38">
        <f t="shared" si="85"/>
        <v>50.284923844927107</v>
      </c>
      <c r="BV48" s="38" t="str">
        <f t="shared" si="85"/>
        <v xml:space="preserve"> </v>
      </c>
      <c r="BW48" s="38" t="str">
        <f t="shared" si="85"/>
        <v xml:space="preserve"> </v>
      </c>
      <c r="BX48" s="38" t="str">
        <f t="shared" si="85"/>
        <v xml:space="preserve"> </v>
      </c>
      <c r="BY48" s="38" t="str">
        <f t="shared" si="85"/>
        <v xml:space="preserve"> </v>
      </c>
      <c r="CA48" s="38" t="str">
        <f t="shared" ref="CA48:CJ48" si="86">IF(CA47&gt;0,CA47-CA46, " ")</f>
        <v xml:space="preserve"> </v>
      </c>
      <c r="CB48" s="38" t="str">
        <f t="shared" si="86"/>
        <v xml:space="preserve"> </v>
      </c>
      <c r="CC48" s="38" t="str">
        <f t="shared" si="86"/>
        <v xml:space="preserve"> </v>
      </c>
      <c r="CD48" s="38" t="str">
        <f t="shared" si="86"/>
        <v xml:space="preserve"> </v>
      </c>
      <c r="CE48" s="38" t="str">
        <f t="shared" si="86"/>
        <v xml:space="preserve"> </v>
      </c>
      <c r="CF48" s="38" t="str">
        <f t="shared" si="86"/>
        <v xml:space="preserve"> </v>
      </c>
      <c r="CG48" s="38" t="str">
        <f t="shared" si="86"/>
        <v xml:space="preserve"> </v>
      </c>
      <c r="CH48" s="38" t="str">
        <f t="shared" si="86"/>
        <v xml:space="preserve"> </v>
      </c>
      <c r="CI48" s="38" t="str">
        <f t="shared" si="86"/>
        <v xml:space="preserve"> </v>
      </c>
      <c r="CJ48" s="38" t="str">
        <f t="shared" si="86"/>
        <v xml:space="preserve"> </v>
      </c>
    </row>
    <row r="49" spans="1:88" x14ac:dyDescent="0.2">
      <c r="A49" s="40" t="s">
        <v>10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 t="str">
        <f t="shared" ref="AH49" si="87">(IF(AH47&gt;0,AH48/AH46," "))</f>
        <v xml:space="preserve"> </v>
      </c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66"/>
      <c r="AT49" s="41">
        <f t="shared" ref="AT49:AU49" si="88">(IF(AT47&gt;0,AT48/AT46," "))</f>
        <v>0</v>
      </c>
      <c r="AU49" s="41">
        <f t="shared" si="88"/>
        <v>0</v>
      </c>
      <c r="AV49" s="41">
        <f>(IF(AV47&gt;0,AV48/AV46," "))</f>
        <v>0</v>
      </c>
      <c r="AW49" s="41">
        <f t="shared" ref="AW49:BC49" si="89">(IF(AW47&gt;0,AW48/AW46," "))</f>
        <v>0</v>
      </c>
      <c r="AX49" s="41">
        <f t="shared" si="89"/>
        <v>0</v>
      </c>
      <c r="AY49" s="41">
        <f t="shared" si="89"/>
        <v>0</v>
      </c>
      <c r="AZ49" s="41">
        <f t="shared" si="89"/>
        <v>0</v>
      </c>
      <c r="BA49" s="41">
        <f t="shared" si="89"/>
        <v>0</v>
      </c>
      <c r="BB49" s="41">
        <f t="shared" si="89"/>
        <v>0</v>
      </c>
      <c r="BC49" s="41">
        <f t="shared" si="89"/>
        <v>0</v>
      </c>
      <c r="BE49" s="41">
        <f t="shared" ref="BE49:BF49" si="90">(IF(BE47&gt;0,BE48/BE46," "))</f>
        <v>7.630129654193585E-5</v>
      </c>
      <c r="BF49" s="41">
        <f t="shared" si="90"/>
        <v>3.7528070997105842E-5</v>
      </c>
      <c r="BG49" s="41">
        <f t="shared" ref="BG49:BI49" si="91">(IF(BG47&gt;0,BG48/BG46," "))</f>
        <v>1.2490649187751821E-5</v>
      </c>
      <c r="BH49" s="41">
        <f t="shared" si="91"/>
        <v>1.2482000954623435E-5</v>
      </c>
      <c r="BI49" s="41">
        <f t="shared" si="91"/>
        <v>-4.0600771489613578E-5</v>
      </c>
      <c r="BJ49" s="41">
        <f t="shared" ref="BJ49:BN49" si="92">(IF(BJ47&gt;0,BJ48/BJ46," "))</f>
        <v>2.1818911759957065E-5</v>
      </c>
      <c r="BK49" s="41">
        <f t="shared" si="92"/>
        <v>3.4273340986466529E-5</v>
      </c>
      <c r="BL49" s="41">
        <f t="shared" si="92"/>
        <v>7.4694527393408771E-5</v>
      </c>
      <c r="BM49" s="41">
        <f t="shared" si="92"/>
        <v>-6.2242045622174649E-5</v>
      </c>
      <c r="BN49" s="41">
        <f t="shared" si="92"/>
        <v>0</v>
      </c>
      <c r="BO49" s="66"/>
      <c r="BP49" s="41">
        <f t="shared" ref="BP49:BQ49" si="93">(IF(BP47&gt;0,BP48/BP46," "))</f>
        <v>-1.1416285803236948E-4</v>
      </c>
      <c r="BQ49" s="41">
        <f t="shared" si="93"/>
        <v>8.4908446544881896E-6</v>
      </c>
      <c r="BR49" s="41">
        <f t="shared" ref="BR49:BY49" si="94">(IF(BR47&gt;0,BR48/BR46," "))</f>
        <v>-8.0931189513716428E-6</v>
      </c>
      <c r="BS49" s="41">
        <f t="shared" si="94"/>
        <v>-6.8882403933867458E-6</v>
      </c>
      <c r="BT49" s="41">
        <f t="shared" si="94"/>
        <v>-1.4031319279914271E-4</v>
      </c>
      <c r="BU49" s="41">
        <f t="shared" si="94"/>
        <v>6.1719425653048441E-4</v>
      </c>
      <c r="BV49" s="41" t="str">
        <f t="shared" si="94"/>
        <v xml:space="preserve"> </v>
      </c>
      <c r="BW49" s="41" t="str">
        <f t="shared" si="94"/>
        <v xml:space="preserve"> </v>
      </c>
      <c r="BX49" s="41" t="str">
        <f t="shared" si="94"/>
        <v xml:space="preserve"> </v>
      </c>
      <c r="BY49" s="41" t="str">
        <f t="shared" si="94"/>
        <v xml:space="preserve"> </v>
      </c>
      <c r="CA49" s="41" t="str">
        <f t="shared" ref="CA49:CJ49" si="95">(IF(CA47&gt;0,CA48/CA46," "))</f>
        <v xml:space="preserve"> </v>
      </c>
      <c r="CB49" s="41" t="str">
        <f t="shared" si="95"/>
        <v xml:space="preserve"> </v>
      </c>
      <c r="CC49" s="41" t="str">
        <f t="shared" si="95"/>
        <v xml:space="preserve"> </v>
      </c>
      <c r="CD49" s="41" t="str">
        <f t="shared" si="95"/>
        <v xml:space="preserve"> </v>
      </c>
      <c r="CE49" s="41" t="str">
        <f t="shared" si="95"/>
        <v xml:space="preserve"> </v>
      </c>
      <c r="CF49" s="41" t="str">
        <f t="shared" si="95"/>
        <v xml:space="preserve"> </v>
      </c>
      <c r="CG49" s="41" t="str">
        <f t="shared" si="95"/>
        <v xml:space="preserve"> </v>
      </c>
      <c r="CH49" s="41" t="str">
        <f t="shared" si="95"/>
        <v xml:space="preserve"> </v>
      </c>
      <c r="CI49" s="41" t="str">
        <f t="shared" si="95"/>
        <v xml:space="preserve"> </v>
      </c>
      <c r="CJ49" s="41" t="str">
        <f t="shared" si="95"/>
        <v xml:space="preserve"> </v>
      </c>
    </row>
    <row r="50" spans="1:88" x14ac:dyDescent="0.2">
      <c r="AI50" s="33"/>
      <c r="AJ50" s="33"/>
      <c r="AK50" s="33"/>
      <c r="AL50" s="33"/>
      <c r="AM50" s="33"/>
      <c r="AN50" s="33"/>
      <c r="AO50" s="33"/>
    </row>
    <row r="51" spans="1:88" x14ac:dyDescent="0.2">
      <c r="A51" s="22" t="s">
        <v>35</v>
      </c>
      <c r="B51" s="63" t="s">
        <v>70</v>
      </c>
      <c r="C51" s="63" t="s">
        <v>71</v>
      </c>
      <c r="D51" s="63" t="s">
        <v>72</v>
      </c>
      <c r="E51" s="63" t="s">
        <v>73</v>
      </c>
      <c r="F51" s="63" t="s">
        <v>74</v>
      </c>
      <c r="G51" s="63" t="s">
        <v>75</v>
      </c>
      <c r="H51" s="63" t="s">
        <v>76</v>
      </c>
      <c r="I51" s="63" t="s">
        <v>77</v>
      </c>
      <c r="J51" s="63" t="s">
        <v>78</v>
      </c>
      <c r="K51" s="63" t="s">
        <v>79</v>
      </c>
      <c r="L51" s="63"/>
      <c r="M51" s="63" t="s">
        <v>80</v>
      </c>
      <c r="N51" s="63" t="s">
        <v>81</v>
      </c>
      <c r="O51" s="63" t="s">
        <v>82</v>
      </c>
      <c r="P51" s="63" t="s">
        <v>83</v>
      </c>
      <c r="Q51" s="63" t="s">
        <v>84</v>
      </c>
      <c r="R51" s="63" t="s">
        <v>85</v>
      </c>
      <c r="S51" s="63" t="s">
        <v>86</v>
      </c>
      <c r="T51" s="63" t="s">
        <v>87</v>
      </c>
      <c r="U51" s="63" t="s">
        <v>88</v>
      </c>
      <c r="V51" s="63" t="s">
        <v>89</v>
      </c>
      <c r="X51" s="63" t="s">
        <v>90</v>
      </c>
      <c r="Y51" s="63" t="s">
        <v>91</v>
      </c>
      <c r="Z51" s="63" t="s">
        <v>92</v>
      </c>
      <c r="AA51" s="63" t="s">
        <v>93</v>
      </c>
      <c r="AB51" s="63" t="s">
        <v>94</v>
      </c>
      <c r="AC51" s="63" t="s">
        <v>95</v>
      </c>
      <c r="AD51" s="63" t="s">
        <v>96</v>
      </c>
      <c r="AE51" s="63" t="s">
        <v>97</v>
      </c>
      <c r="AF51" s="63" t="s">
        <v>98</v>
      </c>
      <c r="AG51" s="63" t="s">
        <v>99</v>
      </c>
      <c r="AI51" s="63" t="s">
        <v>100</v>
      </c>
      <c r="AJ51" s="63" t="s">
        <v>101</v>
      </c>
      <c r="AK51" s="63" t="s">
        <v>102</v>
      </c>
      <c r="AL51" s="63" t="s">
        <v>103</v>
      </c>
      <c r="AM51" s="63" t="s">
        <v>104</v>
      </c>
      <c r="AN51" s="63" t="s">
        <v>105</v>
      </c>
      <c r="AO51" s="63" t="s">
        <v>106</v>
      </c>
      <c r="AP51" s="63" t="s">
        <v>107</v>
      </c>
      <c r="AQ51" s="63" t="s">
        <v>108</v>
      </c>
      <c r="AR51" s="63" t="s">
        <v>109</v>
      </c>
      <c r="AS51" s="78"/>
      <c r="AT51" s="63" t="s">
        <v>126</v>
      </c>
      <c r="AU51" s="63" t="s">
        <v>127</v>
      </c>
      <c r="AV51" s="63" t="s">
        <v>128</v>
      </c>
      <c r="AW51" s="63" t="s">
        <v>129</v>
      </c>
      <c r="AX51" s="63" t="s">
        <v>130</v>
      </c>
      <c r="AY51" s="63" t="s">
        <v>131</v>
      </c>
      <c r="AZ51" s="63" t="s">
        <v>132</v>
      </c>
      <c r="BA51" s="63" t="s">
        <v>133</v>
      </c>
      <c r="BB51" s="63" t="s">
        <v>134</v>
      </c>
      <c r="BC51" s="63" t="s">
        <v>135</v>
      </c>
      <c r="BE51" s="63" t="s">
        <v>136</v>
      </c>
      <c r="BF51" s="63" t="s">
        <v>137</v>
      </c>
      <c r="BG51" s="63" t="s">
        <v>138</v>
      </c>
      <c r="BH51" s="63" t="s">
        <v>139</v>
      </c>
      <c r="BI51" s="63" t="s">
        <v>140</v>
      </c>
      <c r="BJ51" s="63" t="s">
        <v>141</v>
      </c>
      <c r="BK51" s="63" t="s">
        <v>142</v>
      </c>
      <c r="BL51" s="63" t="s">
        <v>143</v>
      </c>
      <c r="BM51" s="63" t="s">
        <v>144</v>
      </c>
      <c r="BN51" s="63" t="s">
        <v>145</v>
      </c>
      <c r="BO51" s="78"/>
      <c r="BP51" s="173" t="s">
        <v>191</v>
      </c>
      <c r="BQ51" s="173" t="s">
        <v>173</v>
      </c>
      <c r="BR51" s="173" t="s">
        <v>174</v>
      </c>
      <c r="BS51" s="173" t="s">
        <v>175</v>
      </c>
      <c r="BT51" s="173" t="s">
        <v>176</v>
      </c>
      <c r="BU51" s="173" t="s">
        <v>177</v>
      </c>
      <c r="BV51" s="173" t="s">
        <v>178</v>
      </c>
      <c r="BW51" s="173" t="s">
        <v>179</v>
      </c>
      <c r="BX51" s="173" t="s">
        <v>180</v>
      </c>
      <c r="BY51" s="173" t="s">
        <v>181</v>
      </c>
      <c r="BZ51" s="175"/>
      <c r="CA51" s="173" t="s">
        <v>192</v>
      </c>
      <c r="CB51" s="173" t="s">
        <v>182</v>
      </c>
      <c r="CC51" s="173" t="s">
        <v>183</v>
      </c>
      <c r="CD51" s="173" t="s">
        <v>184</v>
      </c>
      <c r="CE51" s="173" t="s">
        <v>185</v>
      </c>
      <c r="CF51" s="173" t="s">
        <v>186</v>
      </c>
      <c r="CG51" s="173" t="s">
        <v>187</v>
      </c>
      <c r="CH51" s="173" t="s">
        <v>188</v>
      </c>
      <c r="CI51" s="173" t="s">
        <v>189</v>
      </c>
      <c r="CJ51" s="173" t="s">
        <v>190</v>
      </c>
    </row>
    <row r="52" spans="1:88" x14ac:dyDescent="0.2">
      <c r="A52" s="3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AT52" s="94">
        <v>6</v>
      </c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>
        <v>6</v>
      </c>
      <c r="BF52" s="94"/>
      <c r="BG52" s="94"/>
      <c r="BH52" s="94"/>
      <c r="BI52" s="94"/>
      <c r="BJ52" s="94"/>
      <c r="BK52" s="94"/>
      <c r="BL52" s="94"/>
      <c r="BM52" s="94"/>
      <c r="BN52" s="94"/>
    </row>
    <row r="53" spans="1:88" x14ac:dyDescent="0.2">
      <c r="A53" s="35" t="str">
        <f>D1</f>
        <v>Feb 2024 FC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>
        <f>'ALL K12 FTEs Grade TRACKING'!AT53-'Charters ALL'!AT87</f>
        <v>79436.519999999975</v>
      </c>
      <c r="AU53" s="36">
        <f>'ALL K12 FTEs Grade TRACKING'!AU53-'Charters ALL'!AU87</f>
        <v>80281.870000000024</v>
      </c>
      <c r="AV53" s="36">
        <f>'ALL K12 FTEs Grade TRACKING'!AV53-'Charters ALL'!AV87</f>
        <v>80277.569999999978</v>
      </c>
      <c r="AW53" s="36">
        <f>'ALL K12 FTEs Grade TRACKING'!AW53-'Charters ALL'!AW87</f>
        <v>80277.339999999982</v>
      </c>
      <c r="AX53" s="36">
        <f>'ALL K12 FTEs Grade TRACKING'!AX53-'Charters ALL'!AX87</f>
        <v>79998.049999999959</v>
      </c>
      <c r="AY53" s="36">
        <f>'ALL K12 FTEs Grade TRACKING'!AY53-'Charters ALL'!AY87</f>
        <v>80171.200000000012</v>
      </c>
      <c r="AZ53" s="36">
        <f>'ALL K12 FTEs Grade TRACKING'!AZ53-'Charters ALL'!AZ87</f>
        <v>80191.26999999999</v>
      </c>
      <c r="BA53" s="36">
        <f>'ALL K12 FTEs Grade TRACKING'!BA53-'Charters ALL'!BA87</f>
        <v>80116.070000000036</v>
      </c>
      <c r="BB53" s="36">
        <f>'ALL K12 FTEs Grade TRACKING'!BB53-'Charters ALL'!BB87</f>
        <v>80168.7</v>
      </c>
      <c r="BC53" s="36">
        <f>'ALL K12 FTEs Grade TRACKING'!BC53-'Charters ALL'!BC87</f>
        <v>80051.229999999981</v>
      </c>
      <c r="BD53" s="36"/>
      <c r="BE53" s="36">
        <f>'ALL K12 FTEs Grade TRACKING'!BE53-'Charters ALL'!BE87</f>
        <v>79623.809999999954</v>
      </c>
      <c r="BF53" s="36">
        <f>'ALL K12 FTEs Grade TRACKING'!BF53-'Charters ALL'!BF87</f>
        <v>80221.570000000022</v>
      </c>
      <c r="BG53" s="36">
        <f>'ALL K12 FTEs Grade TRACKING'!BG53-'Charters ALL'!BG87</f>
        <v>80322.380000000019</v>
      </c>
      <c r="BH53" s="36">
        <f>'ALL K12 FTEs Grade TRACKING'!BH53-'Charters ALL'!BH87</f>
        <v>80345.259999999995</v>
      </c>
      <c r="BI53" s="36">
        <f>'ALL K12 FTEs Grade TRACKING'!BI53-'Charters ALL'!BI87</f>
        <v>80294.310000000012</v>
      </c>
      <c r="BJ53" s="36">
        <f>'ALL K12 FTEs Grade TRACKING'!BJ53-'Charters ALL'!BJ87</f>
        <v>80400.58</v>
      </c>
      <c r="BK53" s="36">
        <f>'ALL K12 FTEs Grade TRACKING'!BK53-'Charters ALL'!BK87</f>
        <v>80402</v>
      </c>
      <c r="BL53" s="36">
        <f>'ALL K12 FTEs Grade TRACKING'!BL53-'Charters ALL'!BL87</f>
        <v>80364.920000000042</v>
      </c>
      <c r="BM53" s="36">
        <f>'ALL K12 FTEs Grade TRACKING'!BM53-'Charters ALL'!BM87</f>
        <v>80319.840000000026</v>
      </c>
      <c r="BN53" s="36">
        <f>'ALL K12 FTEs Grade TRACKING'!BN53-'Charters ALL'!BN87</f>
        <v>80182.010000000009</v>
      </c>
      <c r="BO53" s="36"/>
      <c r="BP53" s="36">
        <f>'ALL K12 FTEs Grade TRACKING'!BP53-'Charters ALL'!BP87</f>
        <v>79366.479999999981</v>
      </c>
      <c r="BQ53" s="36">
        <f>'ALL K12 FTEs Grade TRACKING'!BQ53-'Charters ALL'!BQ87</f>
        <v>80052.600000000006</v>
      </c>
      <c r="BR53" s="36">
        <f>'ALL K12 FTEs Grade TRACKING'!BR53-'Charters ALL'!BR87</f>
        <v>80221.524438724984</v>
      </c>
      <c r="BS53" s="36">
        <f>'ALL K12 FTEs Grade TRACKING'!BS53-'Charters ALL'!BS87</f>
        <v>80325.305164956444</v>
      </c>
      <c r="BT53" s="36">
        <f>'ALL K12 FTEs Grade TRACKING'!BT53-'Charters ALL'!BT87</f>
        <v>80201.359983398579</v>
      </c>
      <c r="BU53" s="36">
        <f>'ALL K12 FTEs Grade TRACKING'!BU53-'Charters ALL'!BU87</f>
        <v>80307.426024653003</v>
      </c>
      <c r="BV53" s="36">
        <f>'ALL K12 FTEs Grade TRACKING'!BV53-'Charters ALL'!BV87</f>
        <v>80309.011856432175</v>
      </c>
      <c r="BW53" s="36">
        <f>'ALL K12 FTEs Grade TRACKING'!BW53-'Charters ALL'!BW87</f>
        <v>80272.02541808979</v>
      </c>
      <c r="BX53" s="36">
        <f>'ALL K12 FTEs Grade TRACKING'!BX53-'Charters ALL'!BX87</f>
        <v>80227.092171508717</v>
      </c>
      <c r="BY53" s="36">
        <f>'ALL K12 FTEs Grade TRACKING'!BY53-'Charters ALL'!BY87</f>
        <v>80089.437934847898</v>
      </c>
      <c r="CA53" s="36">
        <f>'ALL K12 FTEs Grade TRACKING'!CA53-'Charters ALL'!CA87</f>
        <v>80776.799630309411</v>
      </c>
      <c r="CB53" s="36">
        <f>'ALL K12 FTEs Grade TRACKING'!CB53-'Charters ALL'!CB87</f>
        <v>81467.014219932229</v>
      </c>
      <c r="CC53" s="36">
        <f>'ALL K12 FTEs Grade TRACKING'!CC53-'Charters ALL'!CC87</f>
        <v>81638.169905782634</v>
      </c>
      <c r="CD53" s="36">
        <f>'ALL K12 FTEs Grade TRACKING'!CD53-'Charters ALL'!CD87</f>
        <v>81743.763907986795</v>
      </c>
      <c r="CE53" s="36">
        <f>'ALL K12 FTEs Grade TRACKING'!CE53-'Charters ALL'!CE87</f>
        <v>81617.632007535984</v>
      </c>
      <c r="CF53" s="36">
        <f>'ALL K12 FTEs Grade TRACKING'!CF53-'Charters ALL'!CF87</f>
        <v>81725.562932848741</v>
      </c>
      <c r="CG53" s="36">
        <f>'ALL K12 FTEs Grade TRACKING'!CG53-'Charters ALL'!CG87</f>
        <v>81727.193593423741</v>
      </c>
      <c r="CH53" s="36">
        <f>'ALL K12 FTEs Grade TRACKING'!CH53-'Charters ALL'!CH87</f>
        <v>81689.559100353232</v>
      </c>
      <c r="CI53" s="36">
        <f>'ALL K12 FTEs Grade TRACKING'!CI53-'Charters ALL'!CI87</f>
        <v>81643.841880042339</v>
      </c>
      <c r="CJ53" s="36">
        <f>'ALL K12 FTEs Grade TRACKING'!CJ53-'Charters ALL'!CJ87</f>
        <v>81503.75844209324</v>
      </c>
    </row>
    <row r="54" spans="1:88" s="33" customFormat="1" x14ac:dyDescent="0.2">
      <c r="A54" s="40" t="s">
        <v>8</v>
      </c>
      <c r="B54" s="46">
        <f>'ALL K12 FTEs Grade TRACKING'!B54-'Charters ALL'!B88</f>
        <v>83275.72</v>
      </c>
      <c r="C54" s="46">
        <f>'ALL K12 FTEs Grade TRACKING'!C54-'Charters ALL'!C88</f>
        <v>83712.100000000049</v>
      </c>
      <c r="D54" s="46">
        <f>'ALL K12 FTEs Grade TRACKING'!D54-'Charters ALL'!D88</f>
        <v>83776.38999999997</v>
      </c>
      <c r="E54" s="46">
        <f>'ALL K12 FTEs Grade TRACKING'!E54-'Charters ALL'!E88</f>
        <v>83750.940000000046</v>
      </c>
      <c r="F54" s="46">
        <f>'ALL K12 FTEs Grade TRACKING'!F54-'Charters ALL'!F88</f>
        <v>83618.920000000027</v>
      </c>
      <c r="G54" s="46">
        <f>'ALL K12 FTEs Grade TRACKING'!G54-'Charters ALL'!G88</f>
        <v>83739.440000000031</v>
      </c>
      <c r="H54" s="46">
        <f>'ALL K12 FTEs Grade TRACKING'!H54-'Charters ALL'!H88</f>
        <v>83742.61000000003</v>
      </c>
      <c r="I54" s="46">
        <f>'ALL K12 FTEs Grade TRACKING'!I54-'Charters ALL'!I88</f>
        <v>83675.670000000013</v>
      </c>
      <c r="J54" s="46">
        <f>'ALL K12 FTEs Grade TRACKING'!J54-'Charters ALL'!J88</f>
        <v>83674.340000000011</v>
      </c>
      <c r="K54" s="46">
        <f>'ALL K12 FTEs Grade TRACKING'!K54-'Charters ALL'!K88</f>
        <v>83482.60000000002</v>
      </c>
      <c r="L54" s="46"/>
      <c r="M54" s="46">
        <f>'ALL K12 FTEs Grade TRACKING'!M54-'Charters ALL'!M88</f>
        <v>86327.61</v>
      </c>
      <c r="N54" s="46">
        <f>'ALL K12 FTEs Grade TRACKING'!N54-'Charters ALL'!N88</f>
        <v>86768.430000000008</v>
      </c>
      <c r="O54" s="46">
        <f>'ALL K12 FTEs Grade TRACKING'!O54-'Charters ALL'!O88</f>
        <v>86792.920000000013</v>
      </c>
      <c r="P54" s="46">
        <f>'ALL K12 FTEs Grade TRACKING'!P54-'Charters ALL'!P88</f>
        <v>86764.74000000002</v>
      </c>
      <c r="Q54" s="46">
        <f>'ALL K12 FTEs Grade TRACKING'!Q54-'Charters ALL'!Q88</f>
        <v>86677.770000000048</v>
      </c>
      <c r="R54" s="46">
        <f>'ALL K12 FTEs Grade TRACKING'!R54-'Charters ALL'!R88</f>
        <v>86804.310000000012</v>
      </c>
      <c r="S54" s="46">
        <f>'ALL K12 FTEs Grade TRACKING'!S54-'Charters ALL'!S88</f>
        <v>86793.050000000032</v>
      </c>
      <c r="T54" s="46">
        <f>'ALL K12 FTEs Grade TRACKING'!T54-'Charters ALL'!T88</f>
        <v>86791.959999999963</v>
      </c>
      <c r="U54" s="46">
        <f>'ALL K12 FTEs Grade TRACKING'!U54-'Charters ALL'!U88</f>
        <v>86780.989999999976</v>
      </c>
      <c r="V54" s="46">
        <f>'ALL K12 FTEs Grade TRACKING'!V54-'Charters ALL'!V88</f>
        <v>86630.730000000025</v>
      </c>
      <c r="X54" s="46">
        <f>'ALL K12 FTEs Grade TRACKING'!X54-'Charters ALL'!X88</f>
        <v>87413.056000000011</v>
      </c>
      <c r="Y54" s="46">
        <f>'ALL K12 FTEs Grade TRACKING'!Y54-'Charters ALL'!Y88</f>
        <v>87996.09</v>
      </c>
      <c r="Z54" s="46">
        <f>'ALL K12 FTEs Grade TRACKING'!Z54-'Charters ALL'!Z88</f>
        <v>88062.109999999986</v>
      </c>
      <c r="AA54" s="46">
        <f>'ALL K12 FTEs Grade TRACKING'!AA54-'Charters ALL'!AA88</f>
        <v>88014.580000000016</v>
      </c>
      <c r="AB54" s="46">
        <f>'ALL K12 FTEs Grade TRACKING'!AB54-'Charters ALL'!AB88</f>
        <v>87908.12999999999</v>
      </c>
      <c r="AC54" s="46">
        <f>'ALL K12 FTEs Grade TRACKING'!AC54-'Charters ALL'!AC88</f>
        <v>88011.10000000002</v>
      </c>
      <c r="AD54" s="46">
        <f>'ALL K12 FTEs Grade TRACKING'!AD54-'Charters ALL'!AD88</f>
        <v>87970.04</v>
      </c>
      <c r="AE54" s="46">
        <f>'ALL K12 FTEs Grade TRACKING'!AE54-'Charters ALL'!AE88</f>
        <v>88012.939999999973</v>
      </c>
      <c r="AF54" s="46">
        <f>'ALL K12 FTEs Grade TRACKING'!AF54-'Charters ALL'!AF88</f>
        <v>88003.050000000047</v>
      </c>
      <c r="AG54" s="46">
        <f>'ALL K12 FTEs Grade TRACKING'!AG54-'Charters ALL'!AG88</f>
        <v>87849.20000000007</v>
      </c>
      <c r="AI54" s="46">
        <f>'ALL K12 FTEs Grade TRACKING'!AI54-'Charters ALL'!AI88</f>
        <v>84141.920000000027</v>
      </c>
      <c r="AJ54" s="46">
        <f>'ALL K12 FTEs Grade TRACKING'!AJ54-'Charters ALL'!AJ88</f>
        <v>83724.45</v>
      </c>
      <c r="AK54" s="46">
        <f>'ALL K12 FTEs Grade TRACKING'!AK54-'Charters ALL'!AK88</f>
        <v>83586.940000000017</v>
      </c>
      <c r="AL54" s="46">
        <f>'ALL K12 FTEs Grade TRACKING'!AL54-'Charters ALL'!AL88</f>
        <v>83417.019999999946</v>
      </c>
      <c r="AM54" s="46">
        <f>'ALL K12 FTEs Grade TRACKING'!AM54-'Charters ALL'!AM88</f>
        <v>83274.290000000008</v>
      </c>
      <c r="AN54" s="46">
        <f>'ALL K12 FTEs Grade TRACKING'!AN54-'Charters ALL'!AN88</f>
        <v>83178.37</v>
      </c>
      <c r="AO54" s="46">
        <f>'ALL K12 FTEs Grade TRACKING'!AO54-'Charters ALL'!AO88</f>
        <v>83220.909999999974</v>
      </c>
      <c r="AP54" s="46">
        <f>'ALL K12 FTEs Grade TRACKING'!AP54-'Charters ALL'!AP88</f>
        <v>83253.89999999998</v>
      </c>
      <c r="AQ54" s="46">
        <f>'ALL K12 FTEs Grade TRACKING'!AQ54-'Charters ALL'!AQ88</f>
        <v>83265.309999999983</v>
      </c>
      <c r="AR54" s="46">
        <f>'ALL K12 FTEs Grade TRACKING'!AR54-'Charters ALL'!AR88</f>
        <v>83124.780000000013</v>
      </c>
      <c r="AS54" s="37"/>
      <c r="AT54" s="46">
        <f>'ALL K12 FTEs Grade TRACKING'!AT54-'Charters ALL'!AT88</f>
        <v>79436.519999999975</v>
      </c>
      <c r="AU54" s="46">
        <f>'ALL K12 FTEs Grade TRACKING'!AU54-'Charters ALL'!AU88</f>
        <v>80281.870000000024</v>
      </c>
      <c r="AV54" s="46">
        <f>'ALL K12 FTEs Grade TRACKING'!AV54-'Charters ALL'!AV88</f>
        <v>80277.569999999978</v>
      </c>
      <c r="AW54" s="46">
        <f>'ALL K12 FTEs Grade TRACKING'!AW54-'Charters ALL'!AW88</f>
        <v>80277.339999999982</v>
      </c>
      <c r="AX54" s="46">
        <f>'ALL K12 FTEs Grade TRACKING'!AX54-'Charters ALL'!AX88</f>
        <v>79998.049999999959</v>
      </c>
      <c r="AY54" s="46">
        <f>'ALL K12 FTEs Grade TRACKING'!AY54-'Charters ALL'!AY88</f>
        <v>80171.200000000012</v>
      </c>
      <c r="AZ54" s="46">
        <f>'ALL K12 FTEs Grade TRACKING'!AZ54-'Charters ALL'!AZ88</f>
        <v>80191.26999999999</v>
      </c>
      <c r="BA54" s="46">
        <f>'ALL K12 FTEs Grade TRACKING'!BA54-'Charters ALL'!BA88</f>
        <v>80116.070000000036</v>
      </c>
      <c r="BB54" s="46">
        <f>'ALL K12 FTEs Grade TRACKING'!BB54-'Charters ALL'!BB88</f>
        <v>80168.7</v>
      </c>
      <c r="BC54" s="46">
        <f>'ALL K12 FTEs Grade TRACKING'!BC54-'Charters ALL'!BC88</f>
        <v>80051.229999999981</v>
      </c>
      <c r="BE54" s="46">
        <f>'ALL K12 FTEs Grade TRACKING'!BE54-'Charters ALL'!BE88</f>
        <v>79631.389999999956</v>
      </c>
      <c r="BF54" s="46">
        <f>'ALL K12 FTEs Grade TRACKING'!BF54-'Charters ALL'!BF88</f>
        <v>80226.560000000027</v>
      </c>
      <c r="BG54" s="46">
        <f>'ALL K12 FTEs Grade TRACKING'!BG54-'Charters ALL'!BG88</f>
        <v>80328.800000000017</v>
      </c>
      <c r="BH54" s="46">
        <f>'ALL K12 FTEs Grade TRACKING'!BH54-'Charters ALL'!BH88</f>
        <v>80350.45</v>
      </c>
      <c r="BI54" s="46">
        <f>'ALL K12 FTEs Grade TRACKING'!BI54-'Charters ALL'!BI88</f>
        <v>80297.300000000017</v>
      </c>
      <c r="BJ54" s="46">
        <f>'ALL K12 FTEs Grade TRACKING'!BJ54-'Charters ALL'!BJ88</f>
        <v>80407.100000000006</v>
      </c>
      <c r="BK54" s="46">
        <f>'ALL K12 FTEs Grade TRACKING'!BK54-'Charters ALL'!BK88</f>
        <v>80408.479999999996</v>
      </c>
      <c r="BL54" s="46">
        <f>'ALL K12 FTEs Grade TRACKING'!BL54-'Charters ALL'!BL88</f>
        <v>80371.890000000043</v>
      </c>
      <c r="BM54" s="46">
        <f>'ALL K12 FTEs Grade TRACKING'!BM54-'Charters ALL'!BM88</f>
        <v>80324.250000000029</v>
      </c>
      <c r="BN54" s="46">
        <f>'ALL K12 FTEs Grade TRACKING'!BN54-'Charters ALL'!BN88</f>
        <v>80186.58</v>
      </c>
      <c r="BO54" s="37"/>
      <c r="BP54" s="46">
        <f>'ALL K12 FTEs Grade TRACKING'!BP54-'Charters ALL'!BP88</f>
        <v>79357.90999999996</v>
      </c>
      <c r="BQ54" s="46">
        <f>'ALL K12 FTEs Grade TRACKING'!BQ54-'Charters ALL'!BQ88</f>
        <v>80050.17</v>
      </c>
      <c r="BR54" s="46">
        <f>'ALL K12 FTEs Grade TRACKING'!BR54-'Charters ALL'!BR88</f>
        <v>80221.389999999985</v>
      </c>
      <c r="BS54" s="46">
        <f>'ALL K12 FTEs Grade TRACKING'!BS54-'Charters ALL'!BS88</f>
        <v>80329.84</v>
      </c>
      <c r="BT54" s="46">
        <f>'ALL K12 FTEs Grade TRACKING'!BT54-'Charters ALL'!BT88</f>
        <v>80197.600000000006</v>
      </c>
      <c r="BU54" s="46">
        <f>'ALL K12 FTEs Grade TRACKING'!BU54-'Charters ALL'!BU88</f>
        <v>80417.900000000038</v>
      </c>
      <c r="BV54" s="46"/>
      <c r="BW54" s="46"/>
      <c r="BX54" s="46"/>
      <c r="BY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</row>
    <row r="55" spans="1:88" x14ac:dyDescent="0.2">
      <c r="A55" s="35" t="s">
        <v>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 t="str">
        <f t="shared" ref="AH55" si="96">IF(AH54&gt;0,AH54-AH53, " ")</f>
        <v xml:space="preserve"> </v>
      </c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>
        <f t="shared" ref="AT55:BC55" si="97">IF(AT54&gt;0,AT54-AT53, " ")</f>
        <v>0</v>
      </c>
      <c r="AU55" s="38">
        <f t="shared" si="97"/>
        <v>0</v>
      </c>
      <c r="AV55" s="38">
        <f t="shared" si="97"/>
        <v>0</v>
      </c>
      <c r="AW55" s="38">
        <f t="shared" si="97"/>
        <v>0</v>
      </c>
      <c r="AX55" s="38">
        <f t="shared" si="97"/>
        <v>0</v>
      </c>
      <c r="AY55" s="38">
        <f t="shared" si="97"/>
        <v>0</v>
      </c>
      <c r="AZ55" s="38">
        <f t="shared" si="97"/>
        <v>0</v>
      </c>
      <c r="BA55" s="38">
        <f t="shared" si="97"/>
        <v>0</v>
      </c>
      <c r="BB55" s="38">
        <f t="shared" si="97"/>
        <v>0</v>
      </c>
      <c r="BC55" s="38">
        <f t="shared" si="97"/>
        <v>0</v>
      </c>
      <c r="BE55" s="38">
        <f t="shared" ref="BE55:BN55" si="98">IF(BE54&gt;0,BE54-BE53, " ")</f>
        <v>7.5800000000017462</v>
      </c>
      <c r="BF55" s="38">
        <f t="shared" si="98"/>
        <v>4.9900000000052387</v>
      </c>
      <c r="BG55" s="38">
        <f t="shared" ref="BG55:BI55" si="99">IF(BG54&gt;0,BG54-BG53, " ")</f>
        <v>6.4199999999982538</v>
      </c>
      <c r="BH55" s="38">
        <f t="shared" si="99"/>
        <v>5.1900000000023283</v>
      </c>
      <c r="BI55" s="38">
        <f t="shared" si="99"/>
        <v>2.9900000000052387</v>
      </c>
      <c r="BJ55" s="38">
        <f t="shared" si="98"/>
        <v>6.5200000000040745</v>
      </c>
      <c r="BK55" s="38">
        <f t="shared" si="98"/>
        <v>6.4799999999959255</v>
      </c>
      <c r="BL55" s="38">
        <f t="shared" si="98"/>
        <v>6.9700000000011642</v>
      </c>
      <c r="BM55" s="38">
        <f t="shared" si="98"/>
        <v>4.4100000000034925</v>
      </c>
      <c r="BN55" s="38">
        <f t="shared" si="98"/>
        <v>4.569999999992433</v>
      </c>
      <c r="BO55" s="38"/>
      <c r="BP55" s="38">
        <f t="shared" ref="BP55:BQ55" si="100">IF(BP54&gt;0,BP54-BP53, " ")</f>
        <v>-8.5700000000215368</v>
      </c>
      <c r="BQ55" s="38">
        <f t="shared" si="100"/>
        <v>-2.430000000007567</v>
      </c>
      <c r="BR55" s="38">
        <f t="shared" ref="BR55:BY55" si="101">IF(BR54&gt;0,BR54-BR53, " ")</f>
        <v>-0.13443872499919962</v>
      </c>
      <c r="BS55" s="38">
        <f t="shared" si="101"/>
        <v>4.534835043552448</v>
      </c>
      <c r="BT55" s="38">
        <f t="shared" si="101"/>
        <v>-3.7599833985732403</v>
      </c>
      <c r="BU55" s="38">
        <f t="shared" si="101"/>
        <v>110.47397534703487</v>
      </c>
      <c r="BV55" s="38" t="str">
        <f t="shared" si="101"/>
        <v xml:space="preserve"> </v>
      </c>
      <c r="BW55" s="38" t="str">
        <f t="shared" si="101"/>
        <v xml:space="preserve"> </v>
      </c>
      <c r="BX55" s="38" t="str">
        <f t="shared" si="101"/>
        <v xml:space="preserve"> </v>
      </c>
      <c r="BY55" s="38" t="str">
        <f t="shared" si="101"/>
        <v xml:space="preserve"> </v>
      </c>
      <c r="CA55" s="38" t="str">
        <f t="shared" ref="CA55:CJ55" si="102">IF(CA54&gt;0,CA54-CA53, " ")</f>
        <v xml:space="preserve"> </v>
      </c>
      <c r="CB55" s="38" t="str">
        <f t="shared" si="102"/>
        <v xml:space="preserve"> </v>
      </c>
      <c r="CC55" s="38" t="str">
        <f t="shared" si="102"/>
        <v xml:space="preserve"> </v>
      </c>
      <c r="CD55" s="38" t="str">
        <f t="shared" si="102"/>
        <v xml:space="preserve"> </v>
      </c>
      <c r="CE55" s="38" t="str">
        <f t="shared" si="102"/>
        <v xml:space="preserve"> </v>
      </c>
      <c r="CF55" s="38" t="str">
        <f t="shared" si="102"/>
        <v xml:space="preserve"> </v>
      </c>
      <c r="CG55" s="38" t="str">
        <f t="shared" si="102"/>
        <v xml:space="preserve"> </v>
      </c>
      <c r="CH55" s="38" t="str">
        <f t="shared" si="102"/>
        <v xml:space="preserve"> </v>
      </c>
      <c r="CI55" s="38" t="str">
        <f t="shared" si="102"/>
        <v xml:space="preserve"> </v>
      </c>
      <c r="CJ55" s="38" t="str">
        <f t="shared" si="102"/>
        <v xml:space="preserve"> </v>
      </c>
    </row>
    <row r="56" spans="1:88" x14ac:dyDescent="0.2">
      <c r="A56" s="40" t="s">
        <v>10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 t="str">
        <f t="shared" ref="AH56" si="103">(IF(AH54&gt;0,AH55/AH53," "))</f>
        <v xml:space="preserve"> </v>
      </c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66"/>
      <c r="AT56" s="41">
        <f t="shared" ref="AT56:AU56" si="104">(IF(AT54&gt;0,AT55/AT53," "))</f>
        <v>0</v>
      </c>
      <c r="AU56" s="41">
        <f t="shared" si="104"/>
        <v>0</v>
      </c>
      <c r="AV56" s="41">
        <f>(IF(AV54&gt;0,AV55/AV53," "))</f>
        <v>0</v>
      </c>
      <c r="AW56" s="41">
        <f t="shared" ref="AW56:BC56" si="105">(IF(AW54&gt;0,AW55/AW53," "))</f>
        <v>0</v>
      </c>
      <c r="AX56" s="41">
        <f t="shared" si="105"/>
        <v>0</v>
      </c>
      <c r="AY56" s="41">
        <f t="shared" si="105"/>
        <v>0</v>
      </c>
      <c r="AZ56" s="41">
        <f t="shared" si="105"/>
        <v>0</v>
      </c>
      <c r="BA56" s="41">
        <f t="shared" si="105"/>
        <v>0</v>
      </c>
      <c r="BB56" s="41">
        <f t="shared" si="105"/>
        <v>0</v>
      </c>
      <c r="BC56" s="41">
        <f t="shared" si="105"/>
        <v>0</v>
      </c>
      <c r="BE56" s="41">
        <f t="shared" ref="BE56:BF56" si="106">(IF(BE54&gt;0,BE55/BE53," "))</f>
        <v>9.5197655073297178E-5</v>
      </c>
      <c r="BF56" s="41">
        <f t="shared" si="106"/>
        <v>6.2202721786736877E-5</v>
      </c>
      <c r="BG56" s="41">
        <f t="shared" ref="BG56:BI56" si="107">(IF(BG54&gt;0,BG55/BG53," "))</f>
        <v>7.9927910502630183E-5</v>
      </c>
      <c r="BH56" s="41">
        <f t="shared" si="107"/>
        <v>6.4596218868447606E-5</v>
      </c>
      <c r="BI56" s="41">
        <f t="shared" si="107"/>
        <v>3.7238006030629546E-5</v>
      </c>
      <c r="BJ56" s="41">
        <f t="shared" ref="BJ56:BN56" si="108">(IF(BJ54&gt;0,BJ55/BJ53," "))</f>
        <v>8.1093942357182919E-5</v>
      </c>
      <c r="BK56" s="41">
        <f t="shared" si="108"/>
        <v>8.059501007432558E-5</v>
      </c>
      <c r="BL56" s="41">
        <f t="shared" si="108"/>
        <v>8.6729383915284928E-5</v>
      </c>
      <c r="BM56" s="41">
        <f t="shared" si="108"/>
        <v>5.4905487859581031E-5</v>
      </c>
      <c r="BN56" s="41">
        <f t="shared" si="108"/>
        <v>5.6995328503144689E-5</v>
      </c>
      <c r="BO56" s="66"/>
      <c r="BP56" s="41">
        <f t="shared" ref="BP56:BQ56" si="109">(IF(BP54&gt;0,BP55/BP53," "))</f>
        <v>-1.0798009436756599E-4</v>
      </c>
      <c r="BQ56" s="41">
        <f t="shared" si="109"/>
        <v>-3.0355041560268708E-5</v>
      </c>
      <c r="BR56" s="41">
        <f t="shared" ref="BR56:BY56" si="110">(IF(BR54&gt;0,BR55/BR53," "))</f>
        <v>-1.675843558693365E-6</v>
      </c>
      <c r="BS56" s="41">
        <f t="shared" si="110"/>
        <v>5.6455870715208472E-5</v>
      </c>
      <c r="BT56" s="41">
        <f t="shared" si="110"/>
        <v>-4.6881791023887181E-5</v>
      </c>
      <c r="BU56" s="41">
        <f t="shared" si="110"/>
        <v>1.3756383539564728E-3</v>
      </c>
      <c r="BV56" s="41" t="str">
        <f t="shared" si="110"/>
        <v xml:space="preserve"> </v>
      </c>
      <c r="BW56" s="41" t="str">
        <f t="shared" si="110"/>
        <v xml:space="preserve"> </v>
      </c>
      <c r="BX56" s="41" t="str">
        <f t="shared" si="110"/>
        <v xml:space="preserve"> </v>
      </c>
      <c r="BY56" s="41" t="str">
        <f t="shared" si="110"/>
        <v xml:space="preserve"> </v>
      </c>
      <c r="CA56" s="41" t="str">
        <f t="shared" ref="CA56:CJ56" si="111">(IF(CA54&gt;0,CA55/CA53," "))</f>
        <v xml:space="preserve"> </v>
      </c>
      <c r="CB56" s="41" t="str">
        <f t="shared" si="111"/>
        <v xml:space="preserve"> </v>
      </c>
      <c r="CC56" s="41" t="str">
        <f t="shared" si="111"/>
        <v xml:space="preserve"> </v>
      </c>
      <c r="CD56" s="41" t="str">
        <f t="shared" si="111"/>
        <v xml:space="preserve"> </v>
      </c>
      <c r="CE56" s="41" t="str">
        <f t="shared" si="111"/>
        <v xml:space="preserve"> </v>
      </c>
      <c r="CF56" s="41" t="str">
        <f t="shared" si="111"/>
        <v xml:space="preserve"> </v>
      </c>
      <c r="CG56" s="41" t="str">
        <f t="shared" si="111"/>
        <v xml:space="preserve"> </v>
      </c>
      <c r="CH56" s="41" t="str">
        <f t="shared" si="111"/>
        <v xml:space="preserve"> </v>
      </c>
      <c r="CI56" s="41" t="str">
        <f t="shared" si="111"/>
        <v xml:space="preserve"> </v>
      </c>
      <c r="CJ56" s="41" t="str">
        <f t="shared" si="111"/>
        <v xml:space="preserve"> </v>
      </c>
    </row>
    <row r="58" spans="1:88" x14ac:dyDescent="0.2">
      <c r="A58" s="22" t="s">
        <v>36</v>
      </c>
      <c r="B58" s="63" t="s">
        <v>70</v>
      </c>
      <c r="C58" s="63" t="s">
        <v>71</v>
      </c>
      <c r="D58" s="63" t="s">
        <v>72</v>
      </c>
      <c r="E58" s="63" t="s">
        <v>73</v>
      </c>
      <c r="F58" s="63" t="s">
        <v>74</v>
      </c>
      <c r="G58" s="63" t="s">
        <v>75</v>
      </c>
      <c r="H58" s="63" t="s">
        <v>76</v>
      </c>
      <c r="I58" s="63" t="s">
        <v>77</v>
      </c>
      <c r="J58" s="63" t="s">
        <v>78</v>
      </c>
      <c r="K58" s="63" t="s">
        <v>79</v>
      </c>
      <c r="L58" s="63"/>
      <c r="M58" s="63" t="s">
        <v>80</v>
      </c>
      <c r="N58" s="63" t="s">
        <v>81</v>
      </c>
      <c r="O58" s="63" t="s">
        <v>82</v>
      </c>
      <c r="P58" s="63" t="s">
        <v>83</v>
      </c>
      <c r="Q58" s="63" t="s">
        <v>84</v>
      </c>
      <c r="R58" s="63" t="s">
        <v>85</v>
      </c>
      <c r="S58" s="63" t="s">
        <v>86</v>
      </c>
      <c r="T58" s="63" t="s">
        <v>87</v>
      </c>
      <c r="U58" s="63" t="s">
        <v>88</v>
      </c>
      <c r="V58" s="63" t="s">
        <v>89</v>
      </c>
      <c r="X58" s="63" t="s">
        <v>90</v>
      </c>
      <c r="Y58" s="63" t="s">
        <v>91</v>
      </c>
      <c r="Z58" s="63" t="s">
        <v>92</v>
      </c>
      <c r="AA58" s="63" t="s">
        <v>93</v>
      </c>
      <c r="AB58" s="63" t="s">
        <v>94</v>
      </c>
      <c r="AC58" s="63" t="s">
        <v>95</v>
      </c>
      <c r="AD58" s="63" t="s">
        <v>96</v>
      </c>
      <c r="AE58" s="63" t="s">
        <v>97</v>
      </c>
      <c r="AF58" s="63" t="s">
        <v>98</v>
      </c>
      <c r="AG58" s="63" t="s">
        <v>99</v>
      </c>
      <c r="AI58" s="63" t="s">
        <v>100</v>
      </c>
      <c r="AJ58" s="63" t="s">
        <v>101</v>
      </c>
      <c r="AK58" s="63" t="s">
        <v>102</v>
      </c>
      <c r="AL58" s="63" t="s">
        <v>103</v>
      </c>
      <c r="AM58" s="63" t="s">
        <v>104</v>
      </c>
      <c r="AN58" s="63" t="s">
        <v>105</v>
      </c>
      <c r="AO58" s="63" t="s">
        <v>106</v>
      </c>
      <c r="AP58" s="63" t="s">
        <v>107</v>
      </c>
      <c r="AQ58" s="63" t="s">
        <v>108</v>
      </c>
      <c r="AR58" s="63" t="s">
        <v>109</v>
      </c>
      <c r="AS58" s="78"/>
      <c r="AT58" s="63" t="s">
        <v>126</v>
      </c>
      <c r="AU58" s="63" t="s">
        <v>127</v>
      </c>
      <c r="AV58" s="63" t="s">
        <v>128</v>
      </c>
      <c r="AW58" s="63" t="s">
        <v>129</v>
      </c>
      <c r="AX58" s="63" t="s">
        <v>130</v>
      </c>
      <c r="AY58" s="63" t="s">
        <v>131</v>
      </c>
      <c r="AZ58" s="63" t="s">
        <v>132</v>
      </c>
      <c r="BA58" s="63" t="s">
        <v>133</v>
      </c>
      <c r="BB58" s="63" t="s">
        <v>134</v>
      </c>
      <c r="BC58" s="63" t="s">
        <v>135</v>
      </c>
      <c r="BE58" s="63" t="s">
        <v>136</v>
      </c>
      <c r="BF58" s="63" t="s">
        <v>137</v>
      </c>
      <c r="BG58" s="63" t="s">
        <v>138</v>
      </c>
      <c r="BH58" s="63" t="s">
        <v>139</v>
      </c>
      <c r="BI58" s="63" t="s">
        <v>140</v>
      </c>
      <c r="BJ58" s="63" t="s">
        <v>141</v>
      </c>
      <c r="BK58" s="63" t="s">
        <v>142</v>
      </c>
      <c r="BL58" s="63" t="s">
        <v>143</v>
      </c>
      <c r="BM58" s="63" t="s">
        <v>144</v>
      </c>
      <c r="BN58" s="63" t="s">
        <v>145</v>
      </c>
      <c r="BO58" s="78"/>
      <c r="BP58" s="173" t="s">
        <v>191</v>
      </c>
      <c r="BQ58" s="173" t="s">
        <v>173</v>
      </c>
      <c r="BR58" s="173" t="s">
        <v>174</v>
      </c>
      <c r="BS58" s="173" t="s">
        <v>175</v>
      </c>
      <c r="BT58" s="173" t="s">
        <v>176</v>
      </c>
      <c r="BU58" s="173" t="s">
        <v>177</v>
      </c>
      <c r="BV58" s="173" t="s">
        <v>178</v>
      </c>
      <c r="BW58" s="173" t="s">
        <v>179</v>
      </c>
      <c r="BX58" s="173" t="s">
        <v>180</v>
      </c>
      <c r="BY58" s="173" t="s">
        <v>181</v>
      </c>
      <c r="BZ58" s="175"/>
      <c r="CA58" s="173" t="s">
        <v>192</v>
      </c>
      <c r="CB58" s="173" t="s">
        <v>182</v>
      </c>
      <c r="CC58" s="173" t="s">
        <v>183</v>
      </c>
      <c r="CD58" s="173" t="s">
        <v>184</v>
      </c>
      <c r="CE58" s="173" t="s">
        <v>185</v>
      </c>
      <c r="CF58" s="173" t="s">
        <v>186</v>
      </c>
      <c r="CG58" s="173" t="s">
        <v>187</v>
      </c>
      <c r="CH58" s="173" t="s">
        <v>188</v>
      </c>
      <c r="CI58" s="173" t="s">
        <v>189</v>
      </c>
      <c r="CJ58" s="173" t="s">
        <v>190</v>
      </c>
    </row>
    <row r="59" spans="1:88" x14ac:dyDescent="0.2">
      <c r="A59" s="3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Z59" s="48"/>
      <c r="AT59" s="94">
        <v>7</v>
      </c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>
        <v>7</v>
      </c>
      <c r="BF59" s="94"/>
      <c r="BG59" s="94"/>
      <c r="BH59" s="94"/>
      <c r="BI59" s="94"/>
      <c r="BJ59" s="94"/>
      <c r="BK59" s="94"/>
      <c r="BL59" s="94"/>
      <c r="BM59" s="94"/>
      <c r="BN59" s="94"/>
    </row>
    <row r="60" spans="1:88" x14ac:dyDescent="0.2">
      <c r="A60" s="35" t="str">
        <f>D1</f>
        <v>Feb 2024 FC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>
        <f>'ALL K12 FTEs Grade TRACKING'!AT60-'Charters ALL'!AT94</f>
        <v>81993.41</v>
      </c>
      <c r="AU60" s="36">
        <f>'ALL K12 FTEs Grade TRACKING'!AU60-'Charters ALL'!AU94</f>
        <v>83146.040000000008</v>
      </c>
      <c r="AV60" s="36">
        <f>'ALL K12 FTEs Grade TRACKING'!AV60-'Charters ALL'!AV94</f>
        <v>83141.829999999958</v>
      </c>
      <c r="AW60" s="36">
        <f>'ALL K12 FTEs Grade TRACKING'!AW60-'Charters ALL'!AW94</f>
        <v>83084.730000000025</v>
      </c>
      <c r="AX60" s="36">
        <f>'ALL K12 FTEs Grade TRACKING'!AX60-'Charters ALL'!AX94</f>
        <v>82800.929999999993</v>
      </c>
      <c r="AY60" s="36">
        <f>'ALL K12 FTEs Grade TRACKING'!AY60-'Charters ALL'!AY94</f>
        <v>82828.350000000006</v>
      </c>
      <c r="AZ60" s="36">
        <f>'ALL K12 FTEs Grade TRACKING'!AZ60-'Charters ALL'!AZ94</f>
        <v>82826.920000000042</v>
      </c>
      <c r="BA60" s="36">
        <f>'ALL K12 FTEs Grade TRACKING'!BA60-'Charters ALL'!BA94</f>
        <v>82777.510000000009</v>
      </c>
      <c r="BB60" s="36">
        <f>'ALL K12 FTEs Grade TRACKING'!BB60-'Charters ALL'!BB94</f>
        <v>82780.380000000034</v>
      </c>
      <c r="BC60" s="36">
        <f>'ALL K12 FTEs Grade TRACKING'!BC60-'Charters ALL'!BC94</f>
        <v>82615.95</v>
      </c>
      <c r="BD60" s="36"/>
      <c r="BE60" s="36">
        <f>'ALL K12 FTEs Grade TRACKING'!BE60-'Charters ALL'!BE94</f>
        <v>79935.629999999961</v>
      </c>
      <c r="BF60" s="36">
        <f>'ALL K12 FTEs Grade TRACKING'!BF60-'Charters ALL'!BF94</f>
        <v>80735.239999999976</v>
      </c>
      <c r="BG60" s="36">
        <f>'ALL K12 FTEs Grade TRACKING'!BG60-'Charters ALL'!BG94</f>
        <v>80809.719999999943</v>
      </c>
      <c r="BH60" s="36">
        <f>'ALL K12 FTEs Grade TRACKING'!BH60-'Charters ALL'!BH94</f>
        <v>80815.479999999967</v>
      </c>
      <c r="BI60" s="36">
        <f>'ALL K12 FTEs Grade TRACKING'!BI60-'Charters ALL'!BI94</f>
        <v>80713.470000000016</v>
      </c>
      <c r="BJ60" s="36">
        <f>'ALL K12 FTEs Grade TRACKING'!BJ60-'Charters ALL'!BJ94</f>
        <v>80860.029999999984</v>
      </c>
      <c r="BK60" s="36">
        <f>'ALL K12 FTEs Grade TRACKING'!BK60-'Charters ALL'!BK94</f>
        <v>80821.579999999987</v>
      </c>
      <c r="BL60" s="36">
        <f>'ALL K12 FTEs Grade TRACKING'!BL60-'Charters ALL'!BL94</f>
        <v>80790.649999999994</v>
      </c>
      <c r="BM60" s="36">
        <f>'ALL K12 FTEs Grade TRACKING'!BM60-'Charters ALL'!BM94</f>
        <v>80780.760000000009</v>
      </c>
      <c r="BN60" s="36">
        <f>'ALL K12 FTEs Grade TRACKING'!BN60-'Charters ALL'!BN94</f>
        <v>80589.680000000008</v>
      </c>
      <c r="BO60" s="36"/>
      <c r="BP60" s="36">
        <f>'ALL K12 FTEs Grade TRACKING'!BP60-'Charters ALL'!BP94</f>
        <v>79942.410000000047</v>
      </c>
      <c r="BQ60" s="36">
        <f>'ALL K12 FTEs Grade TRACKING'!BQ60-'Charters ALL'!BQ94</f>
        <v>80806.02</v>
      </c>
      <c r="BR60" s="36">
        <f>'ALL K12 FTEs Grade TRACKING'!BR60-'Charters ALL'!BR94</f>
        <v>80823.653761549082</v>
      </c>
      <c r="BS60" s="36">
        <f>'ALL K12 FTEs Grade TRACKING'!BS60-'Charters ALL'!BS94</f>
        <v>80838.41402876364</v>
      </c>
      <c r="BT60" s="36">
        <f>'ALL K12 FTEs Grade TRACKING'!BT60-'Charters ALL'!BT94</f>
        <v>80810.533895156361</v>
      </c>
      <c r="BU60" s="36">
        <f>'ALL K12 FTEs Grade TRACKING'!BU60-'Charters ALL'!BU94</f>
        <v>80957.177294442532</v>
      </c>
      <c r="BV60" s="36">
        <f>'ALL K12 FTEs Grade TRACKING'!BV60-'Charters ALL'!BV94</f>
        <v>80918.589534869054</v>
      </c>
      <c r="BW60" s="36">
        <f>'ALL K12 FTEs Grade TRACKING'!BW60-'Charters ALL'!BW94</f>
        <v>80887.705916305087</v>
      </c>
      <c r="BX60" s="36">
        <f>'ALL K12 FTEs Grade TRACKING'!BX60-'Charters ALL'!BX94</f>
        <v>80877.917030304903</v>
      </c>
      <c r="BY60" s="36">
        <f>'ALL K12 FTEs Grade TRACKING'!BY60-'Charters ALL'!BY94</f>
        <v>80686.693526156683</v>
      </c>
      <c r="CA60" s="36">
        <f>'ALL K12 FTEs Grade TRACKING'!CA60-'Charters ALL'!CA94</f>
        <v>79842.488869496636</v>
      </c>
      <c r="CB60" s="36">
        <f>'ALL K12 FTEs Grade TRACKING'!CB60-'Charters ALL'!CB94</f>
        <v>80698.621736248329</v>
      </c>
      <c r="CC60" s="36">
        <f>'ALL K12 FTEs Grade TRACKING'!CC60-'Charters ALL'!CC94</f>
        <v>80701.430019660955</v>
      </c>
      <c r="CD60" s="36">
        <f>'ALL K12 FTEs Grade TRACKING'!CD60-'Charters ALL'!CD94</f>
        <v>80716.033753417229</v>
      </c>
      <c r="CE60" s="36">
        <f>'ALL K12 FTEs Grade TRACKING'!CE60-'Charters ALL'!CE94</f>
        <v>80688.261117418457</v>
      </c>
      <c r="CF60" s="36">
        <f>'ALL K12 FTEs Grade TRACKING'!CF60-'Charters ALL'!CF94</f>
        <v>80834.627674964795</v>
      </c>
      <c r="CG60" s="36">
        <f>'ALL K12 FTEs Grade TRACKING'!CG60-'Charters ALL'!CG94</f>
        <v>80796.044129978181</v>
      </c>
      <c r="CH60" s="36">
        <f>'ALL K12 FTEs Grade TRACKING'!CH60-'Charters ALL'!CH94</f>
        <v>80765.256710694506</v>
      </c>
      <c r="CI60" s="36">
        <f>'ALL K12 FTEs Grade TRACKING'!CI60-'Charters ALL'!CI94</f>
        <v>80755.549526055169</v>
      </c>
      <c r="CJ60" s="36">
        <f>'ALL K12 FTEs Grade TRACKING'!CJ60-'Charters ALL'!CJ94</f>
        <v>80564.666430264711</v>
      </c>
    </row>
    <row r="61" spans="1:88" s="33" customFormat="1" x14ac:dyDescent="0.2">
      <c r="A61" s="40" t="s">
        <v>8</v>
      </c>
      <c r="B61" s="46">
        <f>'ALL K12 FTEs Grade TRACKING'!B61-'Charters ALL'!B95</f>
        <v>81449.060000000041</v>
      </c>
      <c r="C61" s="46">
        <f>'ALL K12 FTEs Grade TRACKING'!C61-'Charters ALL'!C95</f>
        <v>81932.640000000101</v>
      </c>
      <c r="D61" s="46">
        <f>'ALL K12 FTEs Grade TRACKING'!D61-'Charters ALL'!D95</f>
        <v>81980.680000000095</v>
      </c>
      <c r="E61" s="46">
        <f>'ALL K12 FTEs Grade TRACKING'!E61-'Charters ALL'!E95</f>
        <v>81942.630000000092</v>
      </c>
      <c r="F61" s="46">
        <f>'ALL K12 FTEs Grade TRACKING'!F61-'Charters ALL'!F95</f>
        <v>81818.660000000076</v>
      </c>
      <c r="G61" s="46">
        <f>'ALL K12 FTEs Grade TRACKING'!G61-'Charters ALL'!G95</f>
        <v>81946.420000000027</v>
      </c>
      <c r="H61" s="46">
        <f>'ALL K12 FTEs Grade TRACKING'!H61-'Charters ALL'!H95</f>
        <v>81940.960000000036</v>
      </c>
      <c r="I61" s="46">
        <f>'ALL K12 FTEs Grade TRACKING'!I61-'Charters ALL'!I95</f>
        <v>81803.86000000003</v>
      </c>
      <c r="J61" s="46">
        <f>'ALL K12 FTEs Grade TRACKING'!J61-'Charters ALL'!J95</f>
        <v>81731.940000000046</v>
      </c>
      <c r="K61" s="46">
        <f>'ALL K12 FTEs Grade TRACKING'!K61-'Charters ALL'!K95</f>
        <v>81533.110000000044</v>
      </c>
      <c r="L61" s="46"/>
      <c r="M61" s="46">
        <f>'ALL K12 FTEs Grade TRACKING'!M61-'Charters ALL'!M95</f>
        <v>83495.079999999987</v>
      </c>
      <c r="N61" s="46">
        <f>'ALL K12 FTEs Grade TRACKING'!N61-'Charters ALL'!N95</f>
        <v>84031.389999999956</v>
      </c>
      <c r="O61" s="46">
        <f>'ALL K12 FTEs Grade TRACKING'!O61-'Charters ALL'!O95</f>
        <v>84103.699999999983</v>
      </c>
      <c r="P61" s="46">
        <f>'ALL K12 FTEs Grade TRACKING'!P61-'Charters ALL'!P95</f>
        <v>84091.239999999991</v>
      </c>
      <c r="Q61" s="46">
        <f>'ALL K12 FTEs Grade TRACKING'!Q61-'Charters ALL'!Q95</f>
        <v>83944.060000000041</v>
      </c>
      <c r="R61" s="46">
        <f>'ALL K12 FTEs Grade TRACKING'!R61-'Charters ALL'!R95</f>
        <v>84081.24</v>
      </c>
      <c r="S61" s="46">
        <f>'ALL K12 FTEs Grade TRACKING'!S61-'Charters ALL'!S95</f>
        <v>84036.510000000009</v>
      </c>
      <c r="T61" s="46">
        <f>'ALL K12 FTEs Grade TRACKING'!T61-'Charters ALL'!T95</f>
        <v>83983.799999999988</v>
      </c>
      <c r="U61" s="46">
        <f>'ALL K12 FTEs Grade TRACKING'!U61-'Charters ALL'!U95</f>
        <v>84011.090000000011</v>
      </c>
      <c r="V61" s="46">
        <f>'ALL K12 FTEs Grade TRACKING'!V61-'Charters ALL'!V95</f>
        <v>83831.270000000033</v>
      </c>
      <c r="X61" s="46">
        <f>'ALL K12 FTEs Grade TRACKING'!X61-'Charters ALL'!X95</f>
        <v>86786.489999999991</v>
      </c>
      <c r="Y61" s="46">
        <f>'ALL K12 FTEs Grade TRACKING'!Y61-'Charters ALL'!Y95</f>
        <v>87458.759999999966</v>
      </c>
      <c r="Z61" s="46">
        <f>'ALL K12 FTEs Grade TRACKING'!Z61-'Charters ALL'!Z95</f>
        <v>87562.820000000051</v>
      </c>
      <c r="AA61" s="46">
        <f>'ALL K12 FTEs Grade TRACKING'!AA61-'Charters ALL'!AA95</f>
        <v>87497.58</v>
      </c>
      <c r="AB61" s="46">
        <f>'ALL K12 FTEs Grade TRACKING'!AB61-'Charters ALL'!AB95</f>
        <v>87380.12999999999</v>
      </c>
      <c r="AC61" s="46">
        <f>'ALL K12 FTEs Grade TRACKING'!AC61-'Charters ALL'!AC95</f>
        <v>87506.819999999963</v>
      </c>
      <c r="AD61" s="46">
        <f>'ALL K12 FTEs Grade TRACKING'!AD61-'Charters ALL'!AD95</f>
        <v>87501.599999999962</v>
      </c>
      <c r="AE61" s="46">
        <f>'ALL K12 FTEs Grade TRACKING'!AE61-'Charters ALL'!AE95</f>
        <v>87463.530000000013</v>
      </c>
      <c r="AF61" s="46">
        <f>'ALL K12 FTEs Grade TRACKING'!AF61-'Charters ALL'!AF95</f>
        <v>87490.770000000019</v>
      </c>
      <c r="AG61" s="46">
        <f>'ALL K12 FTEs Grade TRACKING'!AG61-'Charters ALL'!AG95</f>
        <v>87309.689999999959</v>
      </c>
      <c r="AI61" s="46">
        <f>'ALL K12 FTEs Grade TRACKING'!AI61-'Charters ALL'!AI95</f>
        <v>86152.959999999977</v>
      </c>
      <c r="AJ61" s="46">
        <f>'ALL K12 FTEs Grade TRACKING'!AJ61-'Charters ALL'!AJ95</f>
        <v>85946.16999999994</v>
      </c>
      <c r="AK61" s="46">
        <f>'ALL K12 FTEs Grade TRACKING'!AK61-'Charters ALL'!AK95</f>
        <v>85875.029999999941</v>
      </c>
      <c r="AL61" s="46">
        <f>'ALL K12 FTEs Grade TRACKING'!AL61-'Charters ALL'!AL95</f>
        <v>85753.809999999983</v>
      </c>
      <c r="AM61" s="46">
        <f>'ALL K12 FTEs Grade TRACKING'!AM61-'Charters ALL'!AM95</f>
        <v>85513.239999999976</v>
      </c>
      <c r="AN61" s="46">
        <f>'ALL K12 FTEs Grade TRACKING'!AN61-'Charters ALL'!AN95</f>
        <v>85439.799999999974</v>
      </c>
      <c r="AO61" s="46">
        <f>'ALL K12 FTEs Grade TRACKING'!AO61-'Charters ALL'!AO95</f>
        <v>85461.609999999986</v>
      </c>
      <c r="AP61" s="46">
        <f>'ALL K12 FTEs Grade TRACKING'!AP61-'Charters ALL'!AP95</f>
        <v>85517.199999999968</v>
      </c>
      <c r="AQ61" s="46">
        <f>'ALL K12 FTEs Grade TRACKING'!AQ61-'Charters ALL'!AQ95</f>
        <v>85551.929999999964</v>
      </c>
      <c r="AR61" s="46">
        <f>'ALL K12 FTEs Grade TRACKING'!AR61-'Charters ALL'!AR95</f>
        <v>85402.84</v>
      </c>
      <c r="AS61" s="46"/>
      <c r="AT61" s="46">
        <f>'ALL K12 FTEs Grade TRACKING'!AT61-'Charters ALL'!AT95</f>
        <v>81993.41</v>
      </c>
      <c r="AU61" s="46">
        <f>'ALL K12 FTEs Grade TRACKING'!AU61-'Charters ALL'!AU95</f>
        <v>83146.040000000008</v>
      </c>
      <c r="AV61" s="46">
        <f>'ALL K12 FTEs Grade TRACKING'!AV61-'Charters ALL'!AV95</f>
        <v>83141.829999999958</v>
      </c>
      <c r="AW61" s="46">
        <f>'ALL K12 FTEs Grade TRACKING'!AW61-'Charters ALL'!AW95</f>
        <v>83084.730000000025</v>
      </c>
      <c r="AX61" s="46">
        <f>'ALL K12 FTEs Grade TRACKING'!AX61-'Charters ALL'!AX95</f>
        <v>82800.929999999993</v>
      </c>
      <c r="AY61" s="46">
        <f>'ALL K12 FTEs Grade TRACKING'!AY61-'Charters ALL'!AY95</f>
        <v>82828.350000000006</v>
      </c>
      <c r="AZ61" s="46">
        <f>'ALL K12 FTEs Grade TRACKING'!AZ61-'Charters ALL'!AZ95</f>
        <v>82826.920000000042</v>
      </c>
      <c r="BA61" s="46">
        <f>'ALL K12 FTEs Grade TRACKING'!BA61-'Charters ALL'!BA95</f>
        <v>82777.510000000009</v>
      </c>
      <c r="BB61" s="46">
        <f>'ALL K12 FTEs Grade TRACKING'!BB61-'Charters ALL'!BB95</f>
        <v>82780.380000000034</v>
      </c>
      <c r="BC61" s="46">
        <f>'ALL K12 FTEs Grade TRACKING'!BC61-'Charters ALL'!BC95</f>
        <v>82615.95</v>
      </c>
      <c r="BE61" s="46">
        <f>'ALL K12 FTEs Grade TRACKING'!BE61-'Charters ALL'!BE95</f>
        <v>79951.709999999963</v>
      </c>
      <c r="BF61" s="46">
        <f>'ALL K12 FTEs Grade TRACKING'!BF61-'Charters ALL'!BF95</f>
        <v>80737.249999999971</v>
      </c>
      <c r="BG61" s="46">
        <f>'ALL K12 FTEs Grade TRACKING'!BG61-'Charters ALL'!BG95</f>
        <v>80811.799999999945</v>
      </c>
      <c r="BH61" s="46">
        <f>'ALL K12 FTEs Grade TRACKING'!BH61-'Charters ALL'!BH95</f>
        <v>80820.079999999973</v>
      </c>
      <c r="BI61" s="46">
        <f>'ALL K12 FTEs Grade TRACKING'!BI61-'Charters ALL'!BI95</f>
        <v>80718.940000000017</v>
      </c>
      <c r="BJ61" s="46">
        <f>'ALL K12 FTEs Grade TRACKING'!BJ61-'Charters ALL'!BJ95</f>
        <v>80861.099999999991</v>
      </c>
      <c r="BK61" s="46">
        <f>'ALL K12 FTEs Grade TRACKING'!BK61-'Charters ALL'!BK95</f>
        <v>80824.759999999995</v>
      </c>
      <c r="BL61" s="46">
        <f>'ALL K12 FTEs Grade TRACKING'!BL61-'Charters ALL'!BL95</f>
        <v>80791.040000000008</v>
      </c>
      <c r="BM61" s="46">
        <f>'ALL K12 FTEs Grade TRACKING'!BM61-'Charters ALL'!BM95</f>
        <v>80783.900000000009</v>
      </c>
      <c r="BN61" s="46">
        <f>'ALL K12 FTEs Grade TRACKING'!BN61-'Charters ALL'!BN95</f>
        <v>80592.59</v>
      </c>
      <c r="BO61" s="37"/>
      <c r="BP61" s="46">
        <f>'ALL K12 FTEs Grade TRACKING'!BP61-'Charters ALL'!BP95</f>
        <v>79933.810000000041</v>
      </c>
      <c r="BQ61" s="46">
        <f>'ALL K12 FTEs Grade TRACKING'!BQ61-'Charters ALL'!BQ95</f>
        <v>80804.359999999986</v>
      </c>
      <c r="BR61" s="46">
        <f>'ALL K12 FTEs Grade TRACKING'!BR61-'Charters ALL'!BR95</f>
        <v>80815.309999999939</v>
      </c>
      <c r="BS61" s="46">
        <f>'ALL K12 FTEs Grade TRACKING'!BS61-'Charters ALL'!BS95</f>
        <v>80837.549999999959</v>
      </c>
      <c r="BT61" s="46">
        <f>'ALL K12 FTEs Grade TRACKING'!BT61-'Charters ALL'!BT95</f>
        <v>80797.440000000002</v>
      </c>
      <c r="BU61" s="46">
        <f>'ALL K12 FTEs Grade TRACKING'!BU61-'Charters ALL'!BU95</f>
        <v>80912.659999999989</v>
      </c>
      <c r="BV61" s="46"/>
      <c r="BW61" s="46"/>
      <c r="BX61" s="46"/>
      <c r="BY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</row>
    <row r="62" spans="1:88" x14ac:dyDescent="0.2">
      <c r="A62" s="35" t="s">
        <v>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 t="str">
        <f t="shared" ref="AH62" si="112">IF(AH61&gt;0,AH61-AH60, " ")</f>
        <v xml:space="preserve"> </v>
      </c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>
        <f t="shared" ref="AT62:BC62" si="113">IF(AT61&gt;0,AT61-AT60, " ")</f>
        <v>0</v>
      </c>
      <c r="AU62" s="38">
        <f t="shared" si="113"/>
        <v>0</v>
      </c>
      <c r="AV62" s="38">
        <f t="shared" si="113"/>
        <v>0</v>
      </c>
      <c r="AW62" s="38">
        <f t="shared" si="113"/>
        <v>0</v>
      </c>
      <c r="AX62" s="38">
        <f t="shared" si="113"/>
        <v>0</v>
      </c>
      <c r="AY62" s="38">
        <f t="shared" si="113"/>
        <v>0</v>
      </c>
      <c r="AZ62" s="38">
        <f t="shared" si="113"/>
        <v>0</v>
      </c>
      <c r="BA62" s="38">
        <f t="shared" si="113"/>
        <v>0</v>
      </c>
      <c r="BB62" s="38">
        <f t="shared" si="113"/>
        <v>0</v>
      </c>
      <c r="BC62" s="38">
        <f t="shared" si="113"/>
        <v>0</v>
      </c>
      <c r="BE62" s="38">
        <f t="shared" ref="BE62:BN62" si="114">IF(BE61&gt;0,BE61-BE60, " ")</f>
        <v>16.080000000001746</v>
      </c>
      <c r="BF62" s="38">
        <f t="shared" si="114"/>
        <v>2.0099999999947613</v>
      </c>
      <c r="BG62" s="38">
        <f t="shared" ref="BG62:BI62" si="115">IF(BG61&gt;0,BG61-BG60, " ")</f>
        <v>2.0800000000017462</v>
      </c>
      <c r="BH62" s="38">
        <f t="shared" si="115"/>
        <v>4.6000000000058208</v>
      </c>
      <c r="BI62" s="38">
        <f t="shared" si="115"/>
        <v>5.4700000000011642</v>
      </c>
      <c r="BJ62" s="38">
        <f t="shared" si="114"/>
        <v>1.0700000000069849</v>
      </c>
      <c r="BK62" s="38">
        <f t="shared" si="114"/>
        <v>3.180000000007567</v>
      </c>
      <c r="BL62" s="38">
        <f t="shared" si="114"/>
        <v>0.39000000001396984</v>
      </c>
      <c r="BM62" s="38">
        <f t="shared" si="114"/>
        <v>3.1399999999994179</v>
      </c>
      <c r="BN62" s="38">
        <f t="shared" si="114"/>
        <v>2.9099999999889405</v>
      </c>
      <c r="BO62" s="38"/>
      <c r="BP62" s="38">
        <f t="shared" ref="BP62:BQ62" si="116">IF(BP61&gt;0,BP61-BP60, " ")</f>
        <v>-8.6000000000058208</v>
      </c>
      <c r="BQ62" s="38">
        <f t="shared" si="116"/>
        <v>-1.6600000000180444</v>
      </c>
      <c r="BR62" s="38">
        <f t="shared" ref="BR62:BY62" si="117">IF(BR61&gt;0,BR61-BR60, " ")</f>
        <v>-8.3437615491420729</v>
      </c>
      <c r="BS62" s="38">
        <f t="shared" si="117"/>
        <v>-0.86402876368083525</v>
      </c>
      <c r="BT62" s="38">
        <f t="shared" si="117"/>
        <v>-13.093895156358485</v>
      </c>
      <c r="BU62" s="38">
        <f t="shared" si="117"/>
        <v>-44.517294442543061</v>
      </c>
      <c r="BV62" s="38" t="str">
        <f t="shared" si="117"/>
        <v xml:space="preserve"> </v>
      </c>
      <c r="BW62" s="38" t="str">
        <f t="shared" si="117"/>
        <v xml:space="preserve"> </v>
      </c>
      <c r="BX62" s="38" t="str">
        <f t="shared" si="117"/>
        <v xml:space="preserve"> </v>
      </c>
      <c r="BY62" s="38" t="str">
        <f t="shared" si="117"/>
        <v xml:space="preserve"> </v>
      </c>
      <c r="CA62" s="38" t="str">
        <f t="shared" ref="CA62:CJ62" si="118">IF(CA61&gt;0,CA61-CA60, " ")</f>
        <v xml:space="preserve"> </v>
      </c>
      <c r="CB62" s="38" t="str">
        <f t="shared" si="118"/>
        <v xml:space="preserve"> </v>
      </c>
      <c r="CC62" s="38" t="str">
        <f t="shared" si="118"/>
        <v xml:space="preserve"> </v>
      </c>
      <c r="CD62" s="38" t="str">
        <f t="shared" si="118"/>
        <v xml:space="preserve"> </v>
      </c>
      <c r="CE62" s="38" t="str">
        <f t="shared" si="118"/>
        <v xml:space="preserve"> </v>
      </c>
      <c r="CF62" s="38" t="str">
        <f t="shared" si="118"/>
        <v xml:space="preserve"> </v>
      </c>
      <c r="CG62" s="38" t="str">
        <f t="shared" si="118"/>
        <v xml:space="preserve"> </v>
      </c>
      <c r="CH62" s="38" t="str">
        <f t="shared" si="118"/>
        <v xml:space="preserve"> </v>
      </c>
      <c r="CI62" s="38" t="str">
        <f t="shared" si="118"/>
        <v xml:space="preserve"> </v>
      </c>
      <c r="CJ62" s="38" t="str">
        <f t="shared" si="118"/>
        <v xml:space="preserve"> </v>
      </c>
    </row>
    <row r="63" spans="1:88" x14ac:dyDescent="0.2">
      <c r="A63" s="40" t="s">
        <v>10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 t="str">
        <f t="shared" ref="AH63" si="119">(IF(AH61&gt;0,AH62/AH60," "))</f>
        <v xml:space="preserve"> </v>
      </c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66"/>
      <c r="AT63" s="41">
        <f t="shared" ref="AT63:AU63" si="120">(IF(AT61&gt;0,AT62/AT60," "))</f>
        <v>0</v>
      </c>
      <c r="AU63" s="41">
        <f t="shared" si="120"/>
        <v>0</v>
      </c>
      <c r="AV63" s="41">
        <f>(IF(AV61&gt;0,AV62/AV60," "))</f>
        <v>0</v>
      </c>
      <c r="AW63" s="41">
        <f t="shared" ref="AW63:BC63" si="121">(IF(AW61&gt;0,AW62/AW60," "))</f>
        <v>0</v>
      </c>
      <c r="AX63" s="41">
        <f t="shared" si="121"/>
        <v>0</v>
      </c>
      <c r="AY63" s="41">
        <f t="shared" si="121"/>
        <v>0</v>
      </c>
      <c r="AZ63" s="41">
        <f t="shared" si="121"/>
        <v>0</v>
      </c>
      <c r="BA63" s="41">
        <f t="shared" si="121"/>
        <v>0</v>
      </c>
      <c r="BB63" s="41">
        <f t="shared" si="121"/>
        <v>0</v>
      </c>
      <c r="BC63" s="41">
        <f t="shared" si="121"/>
        <v>0</v>
      </c>
      <c r="BE63" s="41">
        <f t="shared" ref="BE63:BF63" si="122">(IF(BE61&gt;0,BE62/BE60," "))</f>
        <v>2.0116185986151299E-4</v>
      </c>
      <c r="BF63" s="41">
        <f t="shared" si="122"/>
        <v>2.4896191551480641E-5</v>
      </c>
      <c r="BG63" s="41">
        <f t="shared" ref="BG63:BI63" si="123">(IF(BG61&gt;0,BG62/BG60," "))</f>
        <v>2.5739477874712941E-5</v>
      </c>
      <c r="BH63" s="41">
        <f t="shared" si="123"/>
        <v>5.6919788139671048E-5</v>
      </c>
      <c r="BI63" s="41">
        <f t="shared" si="123"/>
        <v>6.777059640728075E-5</v>
      </c>
      <c r="BJ63" s="41">
        <f t="shared" ref="BJ63:BN63" si="124">(IF(BJ61&gt;0,BJ62/BJ60," "))</f>
        <v>1.3232743050020945E-5</v>
      </c>
      <c r="BK63" s="41">
        <f t="shared" si="124"/>
        <v>3.9345927164595984E-5</v>
      </c>
      <c r="BL63" s="41">
        <f t="shared" si="124"/>
        <v>4.8272912770719122E-6</v>
      </c>
      <c r="BM63" s="41">
        <f t="shared" si="124"/>
        <v>3.8870641969689538E-5</v>
      </c>
      <c r="BN63" s="41">
        <f t="shared" si="124"/>
        <v>3.6108841727488437E-5</v>
      </c>
      <c r="BO63" s="66"/>
      <c r="BP63" s="41">
        <f t="shared" ref="BP63:BQ63" si="125">(IF(BP61&gt;0,BP62/BP60," "))</f>
        <v>-1.0757744231135658E-4</v>
      </c>
      <c r="BQ63" s="41">
        <f t="shared" si="125"/>
        <v>-2.0543023898690274E-5</v>
      </c>
      <c r="BR63" s="41">
        <f t="shared" ref="BR63:BY63" si="126">(IF(BR61&gt;0,BR62/BR60," "))</f>
        <v>-1.0323415436968925E-4</v>
      </c>
      <c r="BS63" s="41">
        <f t="shared" si="126"/>
        <v>-1.068834382838584E-5</v>
      </c>
      <c r="BT63" s="41">
        <f t="shared" si="126"/>
        <v>-1.6203203376117416E-4</v>
      </c>
      <c r="BU63" s="41">
        <f t="shared" si="126"/>
        <v>-5.49886939370835E-4</v>
      </c>
      <c r="BV63" s="41" t="str">
        <f t="shared" si="126"/>
        <v xml:space="preserve"> </v>
      </c>
      <c r="BW63" s="41" t="str">
        <f t="shared" si="126"/>
        <v xml:space="preserve"> </v>
      </c>
      <c r="BX63" s="41" t="str">
        <f t="shared" si="126"/>
        <v xml:space="preserve"> </v>
      </c>
      <c r="BY63" s="41" t="str">
        <f t="shared" si="126"/>
        <v xml:space="preserve"> </v>
      </c>
      <c r="CA63" s="41" t="str">
        <f t="shared" ref="CA63:CJ63" si="127">(IF(CA61&gt;0,CA62/CA60," "))</f>
        <v xml:space="preserve"> </v>
      </c>
      <c r="CB63" s="41" t="str">
        <f t="shared" si="127"/>
        <v xml:space="preserve"> </v>
      </c>
      <c r="CC63" s="41" t="str">
        <f t="shared" si="127"/>
        <v xml:space="preserve"> </v>
      </c>
      <c r="CD63" s="41" t="str">
        <f t="shared" si="127"/>
        <v xml:space="preserve"> </v>
      </c>
      <c r="CE63" s="41" t="str">
        <f t="shared" si="127"/>
        <v xml:space="preserve"> </v>
      </c>
      <c r="CF63" s="41" t="str">
        <f t="shared" si="127"/>
        <v xml:space="preserve"> </v>
      </c>
      <c r="CG63" s="41" t="str">
        <f t="shared" si="127"/>
        <v xml:space="preserve"> </v>
      </c>
      <c r="CH63" s="41" t="str">
        <f t="shared" si="127"/>
        <v xml:space="preserve"> </v>
      </c>
      <c r="CI63" s="41" t="str">
        <f t="shared" si="127"/>
        <v xml:space="preserve"> </v>
      </c>
      <c r="CJ63" s="41" t="str">
        <f t="shared" si="127"/>
        <v xml:space="preserve"> </v>
      </c>
    </row>
    <row r="65" spans="1:88" x14ac:dyDescent="0.2">
      <c r="A65" s="22" t="s">
        <v>37</v>
      </c>
      <c r="B65" s="63" t="s">
        <v>70</v>
      </c>
      <c r="C65" s="63" t="s">
        <v>71</v>
      </c>
      <c r="D65" s="63" t="s">
        <v>72</v>
      </c>
      <c r="E65" s="63" t="s">
        <v>73</v>
      </c>
      <c r="F65" s="63" t="s">
        <v>74</v>
      </c>
      <c r="G65" s="63" t="s">
        <v>75</v>
      </c>
      <c r="H65" s="63" t="s">
        <v>76</v>
      </c>
      <c r="I65" s="63" t="s">
        <v>77</v>
      </c>
      <c r="J65" s="63" t="s">
        <v>78</v>
      </c>
      <c r="K65" s="63" t="s">
        <v>79</v>
      </c>
      <c r="L65" s="63"/>
      <c r="M65" s="63" t="s">
        <v>80</v>
      </c>
      <c r="N65" s="63" t="s">
        <v>81</v>
      </c>
      <c r="O65" s="63" t="s">
        <v>82</v>
      </c>
      <c r="P65" s="63" t="s">
        <v>83</v>
      </c>
      <c r="Q65" s="63" t="s">
        <v>84</v>
      </c>
      <c r="R65" s="63" t="s">
        <v>85</v>
      </c>
      <c r="S65" s="63" t="s">
        <v>86</v>
      </c>
      <c r="T65" s="63" t="s">
        <v>87</v>
      </c>
      <c r="U65" s="63" t="s">
        <v>88</v>
      </c>
      <c r="V65" s="63" t="s">
        <v>89</v>
      </c>
      <c r="X65" s="63" t="s">
        <v>90</v>
      </c>
      <c r="Y65" s="63" t="s">
        <v>91</v>
      </c>
      <c r="Z65" s="63" t="s">
        <v>92</v>
      </c>
      <c r="AA65" s="63" t="s">
        <v>93</v>
      </c>
      <c r="AB65" s="63" t="s">
        <v>94</v>
      </c>
      <c r="AC65" s="63" t="s">
        <v>95</v>
      </c>
      <c r="AD65" s="63" t="s">
        <v>96</v>
      </c>
      <c r="AE65" s="63" t="s">
        <v>97</v>
      </c>
      <c r="AF65" s="63" t="s">
        <v>98</v>
      </c>
      <c r="AG65" s="63" t="s">
        <v>99</v>
      </c>
      <c r="AI65" s="63" t="s">
        <v>100</v>
      </c>
      <c r="AJ65" s="63" t="s">
        <v>101</v>
      </c>
      <c r="AK65" s="63" t="s">
        <v>102</v>
      </c>
      <c r="AL65" s="63" t="s">
        <v>103</v>
      </c>
      <c r="AM65" s="63" t="s">
        <v>104</v>
      </c>
      <c r="AN65" s="63" t="s">
        <v>105</v>
      </c>
      <c r="AO65" s="63" t="s">
        <v>106</v>
      </c>
      <c r="AP65" s="63" t="s">
        <v>107</v>
      </c>
      <c r="AQ65" s="63" t="s">
        <v>108</v>
      </c>
      <c r="AR65" s="63" t="s">
        <v>109</v>
      </c>
      <c r="AS65" s="78"/>
      <c r="AT65" s="63" t="s">
        <v>126</v>
      </c>
      <c r="AU65" s="63" t="s">
        <v>127</v>
      </c>
      <c r="AV65" s="63" t="s">
        <v>128</v>
      </c>
      <c r="AW65" s="63" t="s">
        <v>129</v>
      </c>
      <c r="AX65" s="63" t="s">
        <v>130</v>
      </c>
      <c r="AY65" s="63" t="s">
        <v>131</v>
      </c>
      <c r="AZ65" s="63" t="s">
        <v>132</v>
      </c>
      <c r="BA65" s="63" t="s">
        <v>133</v>
      </c>
      <c r="BB65" s="63" t="s">
        <v>134</v>
      </c>
      <c r="BC65" s="63" t="s">
        <v>135</v>
      </c>
      <c r="BE65" s="63" t="s">
        <v>136</v>
      </c>
      <c r="BF65" s="63" t="s">
        <v>137</v>
      </c>
      <c r="BG65" s="63" t="s">
        <v>138</v>
      </c>
      <c r="BH65" s="63" t="s">
        <v>139</v>
      </c>
      <c r="BI65" s="63" t="s">
        <v>140</v>
      </c>
      <c r="BJ65" s="63" t="s">
        <v>141</v>
      </c>
      <c r="BK65" s="63" t="s">
        <v>142</v>
      </c>
      <c r="BL65" s="63" t="s">
        <v>143</v>
      </c>
      <c r="BM65" s="63" t="s">
        <v>144</v>
      </c>
      <c r="BN65" s="63" t="s">
        <v>145</v>
      </c>
      <c r="BO65" s="78"/>
      <c r="BP65" s="173" t="s">
        <v>191</v>
      </c>
      <c r="BQ65" s="173" t="s">
        <v>173</v>
      </c>
      <c r="BR65" s="173" t="s">
        <v>174</v>
      </c>
      <c r="BS65" s="173" t="s">
        <v>175</v>
      </c>
      <c r="BT65" s="173" t="s">
        <v>176</v>
      </c>
      <c r="BU65" s="173" t="s">
        <v>177</v>
      </c>
      <c r="BV65" s="173" t="s">
        <v>178</v>
      </c>
      <c r="BW65" s="173" t="s">
        <v>179</v>
      </c>
      <c r="BX65" s="173" t="s">
        <v>180</v>
      </c>
      <c r="BY65" s="173" t="s">
        <v>181</v>
      </c>
      <c r="BZ65" s="175"/>
      <c r="CA65" s="173" t="s">
        <v>192</v>
      </c>
      <c r="CB65" s="173" t="s">
        <v>182</v>
      </c>
      <c r="CC65" s="173" t="s">
        <v>183</v>
      </c>
      <c r="CD65" s="173" t="s">
        <v>184</v>
      </c>
      <c r="CE65" s="173" t="s">
        <v>185</v>
      </c>
      <c r="CF65" s="173" t="s">
        <v>186</v>
      </c>
      <c r="CG65" s="173" t="s">
        <v>187</v>
      </c>
      <c r="CH65" s="173" t="s">
        <v>188</v>
      </c>
      <c r="CI65" s="173" t="s">
        <v>189</v>
      </c>
      <c r="CJ65" s="173" t="s">
        <v>190</v>
      </c>
    </row>
    <row r="66" spans="1:88" x14ac:dyDescent="0.2">
      <c r="A66" s="3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AT66" s="94">
        <v>8</v>
      </c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v>8</v>
      </c>
      <c r="BF66" s="94"/>
      <c r="BG66" s="94"/>
      <c r="BH66" s="94"/>
      <c r="BI66" s="94"/>
      <c r="BJ66" s="94"/>
      <c r="BK66" s="94"/>
      <c r="BL66" s="94"/>
      <c r="BM66" s="94"/>
      <c r="BN66" s="94"/>
    </row>
    <row r="67" spans="1:88" x14ac:dyDescent="0.2">
      <c r="A67" s="35" t="str">
        <f>D1</f>
        <v>Feb 2024 FC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>
        <f>'ALL K12 FTEs Grade TRACKING'!AT67-'Charters ALL'!AT101</f>
        <v>84304.090000000011</v>
      </c>
      <c r="AU67" s="36">
        <f>'ALL K12 FTEs Grade TRACKING'!AU67-'Charters ALL'!AU101</f>
        <v>85350.130000000019</v>
      </c>
      <c r="AV67" s="36">
        <f>'ALL K12 FTEs Grade TRACKING'!AV67-'Charters ALL'!AV101</f>
        <v>85416.849999999991</v>
      </c>
      <c r="AW67" s="36">
        <f>'ALL K12 FTEs Grade TRACKING'!AW67-'Charters ALL'!AW101</f>
        <v>85207.180000000037</v>
      </c>
      <c r="AX67" s="36">
        <f>'ALL K12 FTEs Grade TRACKING'!AX67-'Charters ALL'!AX101</f>
        <v>85063.500000000058</v>
      </c>
      <c r="AY67" s="36">
        <f>'ALL K12 FTEs Grade TRACKING'!AY67-'Charters ALL'!AY101</f>
        <v>85045.560000000027</v>
      </c>
      <c r="AZ67" s="36">
        <f>'ALL K12 FTEs Grade TRACKING'!AZ67-'Charters ALL'!AZ101</f>
        <v>85065.270000000019</v>
      </c>
      <c r="BA67" s="36">
        <f>'ALL K12 FTEs Grade TRACKING'!BA67-'Charters ALL'!BA101</f>
        <v>84963.780000000072</v>
      </c>
      <c r="BB67" s="36">
        <f>'ALL K12 FTEs Grade TRACKING'!BB67-'Charters ALL'!BB101</f>
        <v>84969.680000000066</v>
      </c>
      <c r="BC67" s="36">
        <f>'ALL K12 FTEs Grade TRACKING'!BC67-'Charters ALL'!BC101</f>
        <v>84811.740000000049</v>
      </c>
      <c r="BD67" s="36"/>
      <c r="BE67" s="36">
        <f>'ALL K12 FTEs Grade TRACKING'!BE67-'Charters ALL'!BE101</f>
        <v>82737.00999999998</v>
      </c>
      <c r="BF67" s="36">
        <f>'ALL K12 FTEs Grade TRACKING'!BF67-'Charters ALL'!BF101</f>
        <v>83655.580000000031</v>
      </c>
      <c r="BG67" s="36">
        <f>'ALL K12 FTEs Grade TRACKING'!BG67-'Charters ALL'!BG101</f>
        <v>83702.329999999987</v>
      </c>
      <c r="BH67" s="36">
        <f>'ALL K12 FTEs Grade TRACKING'!BH67-'Charters ALL'!BH101</f>
        <v>83712.369999999981</v>
      </c>
      <c r="BI67" s="36">
        <f>'ALL K12 FTEs Grade TRACKING'!BI67-'Charters ALL'!BI101</f>
        <v>83565.399999999965</v>
      </c>
      <c r="BJ67" s="36">
        <f>'ALL K12 FTEs Grade TRACKING'!BJ67-'Charters ALL'!BJ101</f>
        <v>83659.92</v>
      </c>
      <c r="BK67" s="36">
        <f>'ALL K12 FTEs Grade TRACKING'!BK67-'Charters ALL'!BK101</f>
        <v>83669.889999999985</v>
      </c>
      <c r="BL67" s="36">
        <f>'ALL K12 FTEs Grade TRACKING'!BL67-'Charters ALL'!BL101</f>
        <v>83643.8</v>
      </c>
      <c r="BM67" s="36">
        <f>'ALL K12 FTEs Grade TRACKING'!BM67-'Charters ALL'!BM101</f>
        <v>83586.090000000026</v>
      </c>
      <c r="BN67" s="36">
        <f>'ALL K12 FTEs Grade TRACKING'!BN67-'Charters ALL'!BN101</f>
        <v>83343.200000000026</v>
      </c>
      <c r="BO67" s="36"/>
      <c r="BP67" s="36">
        <f>'ALL K12 FTEs Grade TRACKING'!BP67-'Charters ALL'!BP101</f>
        <v>80591.630000000019</v>
      </c>
      <c r="BQ67" s="36">
        <f>'ALL K12 FTEs Grade TRACKING'!BQ67-'Charters ALL'!BQ101</f>
        <v>81496.36</v>
      </c>
      <c r="BR67" s="36">
        <f>'ALL K12 FTEs Grade TRACKING'!BR67-'Charters ALL'!BR101</f>
        <v>81589.94621281026</v>
      </c>
      <c r="BS67" s="36">
        <f>'ALL K12 FTEs Grade TRACKING'!BS67-'Charters ALL'!BS101</f>
        <v>81570.332866799377</v>
      </c>
      <c r="BT67" s="36">
        <f>'ALL K12 FTEs Grade TRACKING'!BT67-'Charters ALL'!BT101</f>
        <v>81513.161051084957</v>
      </c>
      <c r="BU67" s="36">
        <f>'ALL K12 FTEs Grade TRACKING'!BU67-'Charters ALL'!BU101</f>
        <v>81605.453860751251</v>
      </c>
      <c r="BV67" s="36">
        <f>'ALL K12 FTEs Grade TRACKING'!BV67-'Charters ALL'!BV101</f>
        <v>81615.4538203954</v>
      </c>
      <c r="BW67" s="36">
        <f>'ALL K12 FTEs Grade TRACKING'!BW67-'Charters ALL'!BW101</f>
        <v>81590.074764762976</v>
      </c>
      <c r="BX67" s="36">
        <f>'ALL K12 FTEs Grade TRACKING'!BX67-'Charters ALL'!BX101</f>
        <v>81533.953693256044</v>
      </c>
      <c r="BY67" s="36">
        <f>'ALL K12 FTEs Grade TRACKING'!BY67-'Charters ALL'!BY101</f>
        <v>81297.012061796995</v>
      </c>
      <c r="CA67" s="36">
        <f>'ALL K12 FTEs Grade TRACKING'!CA67-'Charters ALL'!CA101</f>
        <v>80670.177284050093</v>
      </c>
      <c r="CB67" s="36">
        <f>'ALL K12 FTEs Grade TRACKING'!CB67-'Charters ALL'!CB101</f>
        <v>81574.856441607568</v>
      </c>
      <c r="CC67" s="36">
        <f>'ALL K12 FTEs Grade TRACKING'!CC67-'Charters ALL'!CC101</f>
        <v>81664.267227952223</v>
      </c>
      <c r="CD67" s="36">
        <f>'ALL K12 FTEs Grade TRACKING'!CD67-'Charters ALL'!CD101</f>
        <v>81644.650235562993</v>
      </c>
      <c r="CE67" s="36">
        <f>'ALL K12 FTEs Grade TRACKING'!CE67-'Charters ALL'!CE101</f>
        <v>81587.42198417116</v>
      </c>
      <c r="CF67" s="36">
        <f>'ALL K12 FTEs Grade TRACKING'!CF67-'Charters ALL'!CF101</f>
        <v>81679.790461252123</v>
      </c>
      <c r="CG67" s="36">
        <f>'ALL K12 FTEs Grade TRACKING'!CG67-'Charters ALL'!CG101</f>
        <v>81689.774952762717</v>
      </c>
      <c r="CH67" s="36">
        <f>'ALL K12 FTEs Grade TRACKING'!CH67-'Charters ALL'!CH101</f>
        <v>81664.366496238494</v>
      </c>
      <c r="CI67" s="36">
        <f>'ALL K12 FTEs Grade TRACKING'!CI67-'Charters ALL'!CI101</f>
        <v>81608.178943841282</v>
      </c>
      <c r="CJ67" s="36">
        <f>'ALL K12 FTEs Grade TRACKING'!CJ67-'Charters ALL'!CJ101</f>
        <v>81371.022939704082</v>
      </c>
    </row>
    <row r="68" spans="1:88" s="33" customFormat="1" x14ac:dyDescent="0.2">
      <c r="A68" s="40" t="s">
        <v>8</v>
      </c>
      <c r="B68" s="46">
        <f>'ALL K12 FTEs Grade TRACKING'!B68-'Charters ALL'!B102</f>
        <v>81061.030000000013</v>
      </c>
      <c r="C68" s="46">
        <f>'ALL K12 FTEs Grade TRACKING'!C68-'Charters ALL'!C102</f>
        <v>81576.970000000016</v>
      </c>
      <c r="D68" s="46">
        <f>'ALL K12 FTEs Grade TRACKING'!D68-'Charters ALL'!D102</f>
        <v>81680.900000000023</v>
      </c>
      <c r="E68" s="46">
        <f>'ALL K12 FTEs Grade TRACKING'!E68-'Charters ALL'!E102</f>
        <v>81648.560000000027</v>
      </c>
      <c r="F68" s="46">
        <f>'ALL K12 FTEs Grade TRACKING'!F68-'Charters ALL'!F102</f>
        <v>81490.900000000023</v>
      </c>
      <c r="G68" s="46">
        <f>'ALL K12 FTEs Grade TRACKING'!G68-'Charters ALL'!G102</f>
        <v>81536.78</v>
      </c>
      <c r="H68" s="46">
        <f>'ALL K12 FTEs Grade TRACKING'!H68-'Charters ALL'!H102</f>
        <v>81547.419999999984</v>
      </c>
      <c r="I68" s="46">
        <f>'ALL K12 FTEs Grade TRACKING'!I68-'Charters ALL'!I102</f>
        <v>81475.750000000044</v>
      </c>
      <c r="J68" s="46">
        <f>'ALL K12 FTEs Grade TRACKING'!J68-'Charters ALL'!J102</f>
        <v>81417.350000000064</v>
      </c>
      <c r="K68" s="46">
        <f>'ALL K12 FTEs Grade TRACKING'!K68-'Charters ALL'!K102</f>
        <v>81211.239999999991</v>
      </c>
      <c r="L68" s="46"/>
      <c r="M68" s="46">
        <f>'ALL K12 FTEs Grade TRACKING'!M68-'Charters ALL'!M102</f>
        <v>81720.089999999982</v>
      </c>
      <c r="N68" s="46">
        <f>'ALL K12 FTEs Grade TRACKING'!N68-'Charters ALL'!N102</f>
        <v>82419.390000000014</v>
      </c>
      <c r="O68" s="46">
        <f>'ALL K12 FTEs Grade TRACKING'!O68-'Charters ALL'!O102</f>
        <v>82453.600000000006</v>
      </c>
      <c r="P68" s="46">
        <f>'ALL K12 FTEs Grade TRACKING'!P68-'Charters ALL'!P102</f>
        <v>82403.849999999977</v>
      </c>
      <c r="Q68" s="46">
        <f>'ALL K12 FTEs Grade TRACKING'!Q68-'Charters ALL'!Q102</f>
        <v>82253.169999999984</v>
      </c>
      <c r="R68" s="46">
        <f>'ALL K12 FTEs Grade TRACKING'!R68-'Charters ALL'!R102</f>
        <v>82371.58</v>
      </c>
      <c r="S68" s="46">
        <f>'ALL K12 FTEs Grade TRACKING'!S68-'Charters ALL'!S102</f>
        <v>82382.52</v>
      </c>
      <c r="T68" s="46">
        <f>'ALL K12 FTEs Grade TRACKING'!T68-'Charters ALL'!T102</f>
        <v>82265.729999999981</v>
      </c>
      <c r="U68" s="46">
        <f>'ALL K12 FTEs Grade TRACKING'!U68-'Charters ALL'!U102</f>
        <v>82240.220000000016</v>
      </c>
      <c r="V68" s="46">
        <f>'ALL K12 FTEs Grade TRACKING'!V68-'Charters ALL'!V102</f>
        <v>82004.329999999973</v>
      </c>
      <c r="X68" s="46">
        <f>'ALL K12 FTEs Grade TRACKING'!X68-'Charters ALL'!X102</f>
        <v>84105.790000000008</v>
      </c>
      <c r="Y68" s="46">
        <f>'ALL K12 FTEs Grade TRACKING'!Y68-'Charters ALL'!Y102</f>
        <v>84823.960000000036</v>
      </c>
      <c r="Z68" s="46">
        <f>'ALL K12 FTEs Grade TRACKING'!Z68-'Charters ALL'!Z102</f>
        <v>84894.170000000013</v>
      </c>
      <c r="AA68" s="46">
        <f>'ALL K12 FTEs Grade TRACKING'!AA68-'Charters ALL'!AA102</f>
        <v>84813.849999999977</v>
      </c>
      <c r="AB68" s="46">
        <f>'ALL K12 FTEs Grade TRACKING'!AB68-'Charters ALL'!AB102</f>
        <v>84698.46</v>
      </c>
      <c r="AC68" s="46">
        <f>'ALL K12 FTEs Grade TRACKING'!AC68-'Charters ALL'!AC102</f>
        <v>84828.740000000063</v>
      </c>
      <c r="AD68" s="46">
        <f>'ALL K12 FTEs Grade TRACKING'!AD68-'Charters ALL'!AD102</f>
        <v>84826.19</v>
      </c>
      <c r="AE68" s="46">
        <f>'ALL K12 FTEs Grade TRACKING'!AE68-'Charters ALL'!AE102</f>
        <v>84706.749999999985</v>
      </c>
      <c r="AF68" s="46">
        <f>'ALL K12 FTEs Grade TRACKING'!AF68-'Charters ALL'!AF102</f>
        <v>84687.430000000022</v>
      </c>
      <c r="AG68" s="46">
        <f>'ALL K12 FTEs Grade TRACKING'!AG68-'Charters ALL'!AG102</f>
        <v>84437.670000000086</v>
      </c>
      <c r="AI68" s="46">
        <f>'ALL K12 FTEs Grade TRACKING'!AI68-'Charters ALL'!AI102</f>
        <v>86094.530000000057</v>
      </c>
      <c r="AJ68" s="46">
        <f>'ALL K12 FTEs Grade TRACKING'!AJ68-'Charters ALL'!AJ102</f>
        <v>86019.900000000009</v>
      </c>
      <c r="AK68" s="46">
        <f>'ALL K12 FTEs Grade TRACKING'!AK68-'Charters ALL'!AK102</f>
        <v>86039.06</v>
      </c>
      <c r="AL68" s="46">
        <f>'ALL K12 FTEs Grade TRACKING'!AL68-'Charters ALL'!AL102</f>
        <v>85855.389999999941</v>
      </c>
      <c r="AM68" s="46">
        <f>'ALL K12 FTEs Grade TRACKING'!AM68-'Charters ALL'!AM102</f>
        <v>85705.12</v>
      </c>
      <c r="AN68" s="46">
        <f>'ALL K12 FTEs Grade TRACKING'!AN68-'Charters ALL'!AN102</f>
        <v>85627.94</v>
      </c>
      <c r="AO68" s="46">
        <f>'ALL K12 FTEs Grade TRACKING'!AO68-'Charters ALL'!AO102</f>
        <v>85659.599999999991</v>
      </c>
      <c r="AP68" s="46">
        <f>'ALL K12 FTEs Grade TRACKING'!AP68-'Charters ALL'!AP102</f>
        <v>85683.520000000004</v>
      </c>
      <c r="AQ68" s="46">
        <f>'ALL K12 FTEs Grade TRACKING'!AQ68-'Charters ALL'!AQ102</f>
        <v>85677.089999999982</v>
      </c>
      <c r="AR68" s="46">
        <f>'ALL K12 FTEs Grade TRACKING'!AR68-'Charters ALL'!AR102</f>
        <v>85554.949999999968</v>
      </c>
      <c r="AS68" s="37"/>
      <c r="AT68" s="46">
        <f>'ALL K12 FTEs Grade TRACKING'!AT68-'Charters ALL'!AT102</f>
        <v>84304.090000000011</v>
      </c>
      <c r="AU68" s="46">
        <f>'ALL K12 FTEs Grade TRACKING'!AU68-'Charters ALL'!AU102</f>
        <v>85350.130000000019</v>
      </c>
      <c r="AV68" s="46">
        <f>'ALL K12 FTEs Grade TRACKING'!AV68-'Charters ALL'!AV102</f>
        <v>85416.849999999991</v>
      </c>
      <c r="AW68" s="46">
        <f>'ALL K12 FTEs Grade TRACKING'!AW68-'Charters ALL'!AW102</f>
        <v>85207.180000000037</v>
      </c>
      <c r="AX68" s="46">
        <f>'ALL K12 FTEs Grade TRACKING'!AX68-'Charters ALL'!AX102</f>
        <v>85063.500000000058</v>
      </c>
      <c r="AY68" s="46">
        <f>'ALL K12 FTEs Grade TRACKING'!AY68-'Charters ALL'!AY102</f>
        <v>85045.560000000027</v>
      </c>
      <c r="AZ68" s="46">
        <f>'ALL K12 FTEs Grade TRACKING'!AZ68-'Charters ALL'!AZ102</f>
        <v>85065.270000000019</v>
      </c>
      <c r="BA68" s="46">
        <f>'ALL K12 FTEs Grade TRACKING'!BA68-'Charters ALL'!BA102</f>
        <v>84963.780000000072</v>
      </c>
      <c r="BB68" s="46">
        <f>'ALL K12 FTEs Grade TRACKING'!BB68-'Charters ALL'!BB102</f>
        <v>84969.680000000066</v>
      </c>
      <c r="BC68" s="46">
        <f>'ALL K12 FTEs Grade TRACKING'!BC68-'Charters ALL'!BC102</f>
        <v>84811.740000000049</v>
      </c>
      <c r="BE68" s="46">
        <f>'ALL K12 FTEs Grade TRACKING'!BE68-'Charters ALL'!BE102</f>
        <v>82739.329999999973</v>
      </c>
      <c r="BF68" s="46">
        <f>'ALL K12 FTEs Grade TRACKING'!BF68-'Charters ALL'!BF102</f>
        <v>83656.000000000029</v>
      </c>
      <c r="BG68" s="46">
        <f>'ALL K12 FTEs Grade TRACKING'!BG68-'Charters ALL'!BG102</f>
        <v>83702.209999999992</v>
      </c>
      <c r="BH68" s="46">
        <f>'ALL K12 FTEs Grade TRACKING'!BH68-'Charters ALL'!BH102</f>
        <v>83710.63999999997</v>
      </c>
      <c r="BI68" s="46">
        <f>'ALL K12 FTEs Grade TRACKING'!BI68-'Charters ALL'!BI102</f>
        <v>83568.429999999964</v>
      </c>
      <c r="BJ68" s="46">
        <f>'ALL K12 FTEs Grade TRACKING'!BJ68-'Charters ALL'!BJ102</f>
        <v>83660.789999999994</v>
      </c>
      <c r="BK68" s="46">
        <f>'ALL K12 FTEs Grade TRACKING'!BK68-'Charters ALL'!BK102</f>
        <v>83670.939999999973</v>
      </c>
      <c r="BL68" s="46">
        <f>'ALL K12 FTEs Grade TRACKING'!BL68-'Charters ALL'!BL102</f>
        <v>83643.289999999994</v>
      </c>
      <c r="BM68" s="46">
        <f>'ALL K12 FTEs Grade TRACKING'!BM68-'Charters ALL'!BM102</f>
        <v>83584.570000000022</v>
      </c>
      <c r="BN68" s="46">
        <f>'ALL K12 FTEs Grade TRACKING'!BN68-'Charters ALL'!BN102</f>
        <v>83345.370000000024</v>
      </c>
      <c r="BO68" s="37"/>
      <c r="BP68" s="46">
        <f>'ALL K12 FTEs Grade TRACKING'!BP68-'Charters ALL'!BP102</f>
        <v>80579.050000000047</v>
      </c>
      <c r="BQ68" s="46">
        <f>'ALL K12 FTEs Grade TRACKING'!BQ68-'Charters ALL'!BQ102</f>
        <v>81494.750000000058</v>
      </c>
      <c r="BR68" s="46">
        <f>'ALL K12 FTEs Grade TRACKING'!BR68-'Charters ALL'!BR102</f>
        <v>81581.279999999999</v>
      </c>
      <c r="BS68" s="46">
        <f>'ALL K12 FTEs Grade TRACKING'!BS68-'Charters ALL'!BS102</f>
        <v>81568.319999999992</v>
      </c>
      <c r="BT68" s="46">
        <f>'ALL K12 FTEs Grade TRACKING'!BT68-'Charters ALL'!BT102</f>
        <v>81507.790000000023</v>
      </c>
      <c r="BU68" s="46">
        <f>'ALL K12 FTEs Grade TRACKING'!BU68-'Charters ALL'!BU102</f>
        <v>81687.91</v>
      </c>
      <c r="BV68" s="46"/>
      <c r="BW68" s="46"/>
      <c r="BX68" s="46"/>
      <c r="BY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</row>
    <row r="69" spans="1:88" x14ac:dyDescent="0.2">
      <c r="A69" s="35" t="s">
        <v>9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 t="str">
        <f t="shared" ref="AH69" si="128">IF(AH68&gt;0,AH68-AH67, " ")</f>
        <v xml:space="preserve"> </v>
      </c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>
        <f t="shared" ref="AT69:BC69" si="129">IF(AT68&gt;0,AT68-AT67, " ")</f>
        <v>0</v>
      </c>
      <c r="AU69" s="38">
        <f t="shared" si="129"/>
        <v>0</v>
      </c>
      <c r="AV69" s="38">
        <f t="shared" si="129"/>
        <v>0</v>
      </c>
      <c r="AW69" s="38">
        <f t="shared" si="129"/>
        <v>0</v>
      </c>
      <c r="AX69" s="38">
        <f t="shared" si="129"/>
        <v>0</v>
      </c>
      <c r="AY69" s="38">
        <f t="shared" si="129"/>
        <v>0</v>
      </c>
      <c r="AZ69" s="38">
        <f t="shared" si="129"/>
        <v>0</v>
      </c>
      <c r="BA69" s="38">
        <f t="shared" si="129"/>
        <v>0</v>
      </c>
      <c r="BB69" s="38">
        <f t="shared" si="129"/>
        <v>0</v>
      </c>
      <c r="BC69" s="38">
        <f t="shared" si="129"/>
        <v>0</v>
      </c>
      <c r="BE69" s="38">
        <f t="shared" ref="BE69:BN69" si="130">IF(BE68&gt;0,BE68-BE67, " ")</f>
        <v>2.319999999992433</v>
      </c>
      <c r="BF69" s="38">
        <f t="shared" si="130"/>
        <v>0.41999999999825377</v>
      </c>
      <c r="BG69" s="38">
        <f t="shared" ref="BG69:BI69" si="131">IF(BG68&gt;0,BG68-BG67, " ")</f>
        <v>-0.11999999999534339</v>
      </c>
      <c r="BH69" s="38">
        <f t="shared" si="131"/>
        <v>-1.7300000000104774</v>
      </c>
      <c r="BI69" s="38">
        <f t="shared" si="131"/>
        <v>3.0299999999988358</v>
      </c>
      <c r="BJ69" s="38">
        <f t="shared" si="130"/>
        <v>0.86999999999534339</v>
      </c>
      <c r="BK69" s="38">
        <f t="shared" si="130"/>
        <v>1.0499999999883585</v>
      </c>
      <c r="BL69" s="38">
        <f t="shared" si="130"/>
        <v>-0.51000000000931323</v>
      </c>
      <c r="BM69" s="38">
        <f t="shared" si="130"/>
        <v>-1.5200000000040745</v>
      </c>
      <c r="BN69" s="38">
        <f t="shared" si="130"/>
        <v>2.1699999999982538</v>
      </c>
      <c r="BO69" s="38"/>
      <c r="BP69" s="38">
        <f t="shared" ref="BP69:BQ69" si="132">IF(BP68&gt;0,BP68-BP67, " ")</f>
        <v>-12.579999999972642</v>
      </c>
      <c r="BQ69" s="38">
        <f t="shared" si="132"/>
        <v>-1.6099999999423744</v>
      </c>
      <c r="BR69" s="38">
        <f t="shared" ref="BR69:BY69" si="133">IF(BR68&gt;0,BR68-BR67, " ")</f>
        <v>-8.6662128102616407</v>
      </c>
      <c r="BS69" s="38">
        <f t="shared" si="133"/>
        <v>-2.0128667993849376</v>
      </c>
      <c r="BT69" s="38">
        <f t="shared" si="133"/>
        <v>-5.3710510849341517</v>
      </c>
      <c r="BU69" s="38">
        <f t="shared" si="133"/>
        <v>82.456139248752152</v>
      </c>
      <c r="BV69" s="38" t="str">
        <f t="shared" si="133"/>
        <v xml:space="preserve"> </v>
      </c>
      <c r="BW69" s="38" t="str">
        <f t="shared" si="133"/>
        <v xml:space="preserve"> </v>
      </c>
      <c r="BX69" s="38" t="str">
        <f t="shared" si="133"/>
        <v xml:space="preserve"> </v>
      </c>
      <c r="BY69" s="38" t="str">
        <f t="shared" si="133"/>
        <v xml:space="preserve"> </v>
      </c>
      <c r="CA69" s="38" t="str">
        <f t="shared" ref="CA69:CJ69" si="134">IF(CA68&gt;0,CA68-CA67, " ")</f>
        <v xml:space="preserve"> </v>
      </c>
      <c r="CB69" s="38" t="str">
        <f t="shared" si="134"/>
        <v xml:space="preserve"> </v>
      </c>
      <c r="CC69" s="38" t="str">
        <f t="shared" si="134"/>
        <v xml:space="preserve"> </v>
      </c>
      <c r="CD69" s="38" t="str">
        <f t="shared" si="134"/>
        <v xml:space="preserve"> </v>
      </c>
      <c r="CE69" s="38" t="str">
        <f t="shared" si="134"/>
        <v xml:space="preserve"> </v>
      </c>
      <c r="CF69" s="38" t="str">
        <f t="shared" si="134"/>
        <v xml:space="preserve"> </v>
      </c>
      <c r="CG69" s="38" t="str">
        <f t="shared" si="134"/>
        <v xml:space="preserve"> </v>
      </c>
      <c r="CH69" s="38" t="str">
        <f t="shared" si="134"/>
        <v xml:space="preserve"> </v>
      </c>
      <c r="CI69" s="38" t="str">
        <f t="shared" si="134"/>
        <v xml:space="preserve"> </v>
      </c>
      <c r="CJ69" s="38" t="str">
        <f t="shared" si="134"/>
        <v xml:space="preserve"> </v>
      </c>
    </row>
    <row r="70" spans="1:88" x14ac:dyDescent="0.2">
      <c r="A70" s="40" t="s">
        <v>10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 t="str">
        <f t="shared" ref="AH70" si="135">(IF(AH68&gt;0,AH69/AH67," "))</f>
        <v xml:space="preserve"> </v>
      </c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66"/>
      <c r="AT70" s="41">
        <f t="shared" ref="AT70:AU70" si="136">(IF(AT68&gt;0,AT69/AT67," "))</f>
        <v>0</v>
      </c>
      <c r="AU70" s="41">
        <f t="shared" si="136"/>
        <v>0</v>
      </c>
      <c r="AV70" s="41">
        <f>(IF(AV68&gt;0,AV69/AV67," "))</f>
        <v>0</v>
      </c>
      <c r="AW70" s="41">
        <f t="shared" ref="AW70:BC70" si="137">(IF(AW68&gt;0,AW69/AW67," "))</f>
        <v>0</v>
      </c>
      <c r="AX70" s="41">
        <f t="shared" si="137"/>
        <v>0</v>
      </c>
      <c r="AY70" s="41">
        <f t="shared" si="137"/>
        <v>0</v>
      </c>
      <c r="AZ70" s="41">
        <f t="shared" si="137"/>
        <v>0</v>
      </c>
      <c r="BA70" s="41">
        <f t="shared" si="137"/>
        <v>0</v>
      </c>
      <c r="BB70" s="41">
        <f t="shared" si="137"/>
        <v>0</v>
      </c>
      <c r="BC70" s="41">
        <f t="shared" si="137"/>
        <v>0</v>
      </c>
      <c r="BE70" s="41">
        <f t="shared" ref="BE70:BF70" si="138">(IF(BE68&gt;0,BE69/BE67," "))</f>
        <v>2.8040655566262712E-5</v>
      </c>
      <c r="BF70" s="41">
        <f t="shared" si="138"/>
        <v>5.0205855963015688E-6</v>
      </c>
      <c r="BG70" s="41">
        <f t="shared" ref="BG70:BI70" si="139">(IF(BG68&gt;0,BG69/BG67," "))</f>
        <v>-1.4336518469120681E-6</v>
      </c>
      <c r="BH70" s="41">
        <f t="shared" si="139"/>
        <v>-2.0666001930305852E-5</v>
      </c>
      <c r="BI70" s="41">
        <f t="shared" si="139"/>
        <v>3.6259025864757865E-5</v>
      </c>
      <c r="BJ70" s="41">
        <f t="shared" ref="BJ70:BN70" si="140">(IF(BJ68&gt;0,BJ69/BJ67," "))</f>
        <v>1.039924494304254E-5</v>
      </c>
      <c r="BK70" s="41">
        <f t="shared" si="140"/>
        <v>1.2549317322974354E-5</v>
      </c>
      <c r="BL70" s="41">
        <f t="shared" si="140"/>
        <v>-6.0972839589941301E-6</v>
      </c>
      <c r="BM70" s="41">
        <f t="shared" si="140"/>
        <v>-1.8184843913671211E-5</v>
      </c>
      <c r="BN70" s="41">
        <f t="shared" si="140"/>
        <v>2.6036917228979126E-5</v>
      </c>
      <c r="BO70" s="66"/>
      <c r="BP70" s="41">
        <f t="shared" ref="BP70:BQ70" si="141">(IF(BP68&gt;0,BP69/BP67," "))</f>
        <v>-1.56095614395349E-4</v>
      </c>
      <c r="BQ70" s="41">
        <f t="shared" si="141"/>
        <v>-1.9755483557086161E-5</v>
      </c>
      <c r="BR70" s="41">
        <f t="shared" ref="BR70:BY70" si="142">(IF(BR68&gt;0,BR69/BR67," "))</f>
        <v>-1.0621667512388895E-4</v>
      </c>
      <c r="BS70" s="41">
        <f t="shared" si="142"/>
        <v>-2.4676456851927489E-5</v>
      </c>
      <c r="BT70" s="41">
        <f t="shared" si="142"/>
        <v>-6.5891826739096409E-5</v>
      </c>
      <c r="BU70" s="41">
        <f t="shared" si="142"/>
        <v>1.0104243693007636E-3</v>
      </c>
      <c r="BV70" s="41" t="str">
        <f t="shared" si="142"/>
        <v xml:space="preserve"> </v>
      </c>
      <c r="BW70" s="41" t="str">
        <f t="shared" si="142"/>
        <v xml:space="preserve"> </v>
      </c>
      <c r="BX70" s="41" t="str">
        <f t="shared" si="142"/>
        <v xml:space="preserve"> </v>
      </c>
      <c r="BY70" s="41" t="str">
        <f t="shared" si="142"/>
        <v xml:space="preserve"> </v>
      </c>
      <c r="CA70" s="41" t="str">
        <f t="shared" ref="CA70:CJ70" si="143">(IF(CA68&gt;0,CA69/CA67," "))</f>
        <v xml:space="preserve"> </v>
      </c>
      <c r="CB70" s="41" t="str">
        <f t="shared" si="143"/>
        <v xml:space="preserve"> </v>
      </c>
      <c r="CC70" s="41" t="str">
        <f t="shared" si="143"/>
        <v xml:space="preserve"> </v>
      </c>
      <c r="CD70" s="41" t="str">
        <f t="shared" si="143"/>
        <v xml:space="preserve"> </v>
      </c>
      <c r="CE70" s="41" t="str">
        <f t="shared" si="143"/>
        <v xml:space="preserve"> </v>
      </c>
      <c r="CF70" s="41" t="str">
        <f t="shared" si="143"/>
        <v xml:space="preserve"> </v>
      </c>
      <c r="CG70" s="41" t="str">
        <f t="shared" si="143"/>
        <v xml:space="preserve"> </v>
      </c>
      <c r="CH70" s="41" t="str">
        <f t="shared" si="143"/>
        <v xml:space="preserve"> </v>
      </c>
      <c r="CI70" s="41" t="str">
        <f t="shared" si="143"/>
        <v xml:space="preserve"> </v>
      </c>
      <c r="CJ70" s="41" t="str">
        <f t="shared" si="143"/>
        <v xml:space="preserve"> </v>
      </c>
    </row>
    <row r="72" spans="1:88" x14ac:dyDescent="0.2">
      <c r="A72" s="22" t="s">
        <v>38</v>
      </c>
      <c r="B72" s="63" t="s">
        <v>70</v>
      </c>
      <c r="C72" s="63" t="s">
        <v>71</v>
      </c>
      <c r="D72" s="63" t="s">
        <v>72</v>
      </c>
      <c r="E72" s="63" t="s">
        <v>73</v>
      </c>
      <c r="F72" s="63" t="s">
        <v>74</v>
      </c>
      <c r="G72" s="63" t="s">
        <v>75</v>
      </c>
      <c r="H72" s="63" t="s">
        <v>76</v>
      </c>
      <c r="I72" s="63" t="s">
        <v>77</v>
      </c>
      <c r="J72" s="63" t="s">
        <v>78</v>
      </c>
      <c r="K72" s="63" t="s">
        <v>79</v>
      </c>
      <c r="L72" s="63"/>
      <c r="M72" s="63" t="s">
        <v>80</v>
      </c>
      <c r="N72" s="63" t="s">
        <v>81</v>
      </c>
      <c r="O72" s="63" t="s">
        <v>82</v>
      </c>
      <c r="P72" s="63" t="s">
        <v>83</v>
      </c>
      <c r="Q72" s="63" t="s">
        <v>84</v>
      </c>
      <c r="R72" s="63" t="s">
        <v>85</v>
      </c>
      <c r="S72" s="63" t="s">
        <v>86</v>
      </c>
      <c r="T72" s="63" t="s">
        <v>87</v>
      </c>
      <c r="U72" s="63" t="s">
        <v>88</v>
      </c>
      <c r="V72" s="63" t="s">
        <v>89</v>
      </c>
      <c r="X72" s="63" t="s">
        <v>90</v>
      </c>
      <c r="Y72" s="63" t="s">
        <v>91</v>
      </c>
      <c r="Z72" s="63" t="s">
        <v>92</v>
      </c>
      <c r="AA72" s="63" t="s">
        <v>93</v>
      </c>
      <c r="AB72" s="63" t="s">
        <v>94</v>
      </c>
      <c r="AC72" s="63" t="s">
        <v>95</v>
      </c>
      <c r="AD72" s="63" t="s">
        <v>96</v>
      </c>
      <c r="AE72" s="63" t="s">
        <v>97</v>
      </c>
      <c r="AF72" s="63" t="s">
        <v>98</v>
      </c>
      <c r="AG72" s="63" t="s">
        <v>99</v>
      </c>
      <c r="AI72" s="63" t="s">
        <v>100</v>
      </c>
      <c r="AJ72" s="63" t="s">
        <v>101</v>
      </c>
      <c r="AK72" s="63" t="s">
        <v>102</v>
      </c>
      <c r="AL72" s="63" t="s">
        <v>103</v>
      </c>
      <c r="AM72" s="63" t="s">
        <v>104</v>
      </c>
      <c r="AN72" s="63" t="s">
        <v>105</v>
      </c>
      <c r="AO72" s="63" t="s">
        <v>106</v>
      </c>
      <c r="AP72" s="63" t="s">
        <v>107</v>
      </c>
      <c r="AQ72" s="63" t="s">
        <v>108</v>
      </c>
      <c r="AR72" s="63" t="s">
        <v>109</v>
      </c>
      <c r="AS72" s="78"/>
      <c r="AT72" s="63" t="s">
        <v>126</v>
      </c>
      <c r="AU72" s="63" t="s">
        <v>127</v>
      </c>
      <c r="AV72" s="63" t="s">
        <v>128</v>
      </c>
      <c r="AW72" s="63" t="s">
        <v>129</v>
      </c>
      <c r="AX72" s="63" t="s">
        <v>130</v>
      </c>
      <c r="AY72" s="63" t="s">
        <v>131</v>
      </c>
      <c r="AZ72" s="63" t="s">
        <v>132</v>
      </c>
      <c r="BA72" s="63" t="s">
        <v>133</v>
      </c>
      <c r="BB72" s="63" t="s">
        <v>134</v>
      </c>
      <c r="BC72" s="63" t="s">
        <v>135</v>
      </c>
      <c r="BE72" s="63" t="s">
        <v>136</v>
      </c>
      <c r="BF72" s="63" t="s">
        <v>137</v>
      </c>
      <c r="BG72" s="63" t="s">
        <v>138</v>
      </c>
      <c r="BH72" s="63" t="s">
        <v>139</v>
      </c>
      <c r="BI72" s="63" t="s">
        <v>140</v>
      </c>
      <c r="BJ72" s="63" t="s">
        <v>141</v>
      </c>
      <c r="BK72" s="63" t="s">
        <v>142</v>
      </c>
      <c r="BL72" s="63" t="s">
        <v>143</v>
      </c>
      <c r="BM72" s="63" t="s">
        <v>144</v>
      </c>
      <c r="BN72" s="63" t="s">
        <v>145</v>
      </c>
      <c r="BO72" s="78"/>
      <c r="BP72" s="173" t="s">
        <v>191</v>
      </c>
      <c r="BQ72" s="173" t="s">
        <v>173</v>
      </c>
      <c r="BR72" s="173" t="s">
        <v>174</v>
      </c>
      <c r="BS72" s="173" t="s">
        <v>175</v>
      </c>
      <c r="BT72" s="173" t="s">
        <v>176</v>
      </c>
      <c r="BU72" s="173" t="s">
        <v>177</v>
      </c>
      <c r="BV72" s="173" t="s">
        <v>178</v>
      </c>
      <c r="BW72" s="173" t="s">
        <v>179</v>
      </c>
      <c r="BX72" s="173" t="s">
        <v>180</v>
      </c>
      <c r="BY72" s="173" t="s">
        <v>181</v>
      </c>
      <c r="BZ72" s="175"/>
      <c r="CA72" s="173" t="s">
        <v>192</v>
      </c>
      <c r="CB72" s="173" t="s">
        <v>182</v>
      </c>
      <c r="CC72" s="173" t="s">
        <v>183</v>
      </c>
      <c r="CD72" s="173" t="s">
        <v>184</v>
      </c>
      <c r="CE72" s="173" t="s">
        <v>185</v>
      </c>
      <c r="CF72" s="173" t="s">
        <v>186</v>
      </c>
      <c r="CG72" s="173" t="s">
        <v>187</v>
      </c>
      <c r="CH72" s="173" t="s">
        <v>188</v>
      </c>
      <c r="CI72" s="173" t="s">
        <v>189</v>
      </c>
      <c r="CJ72" s="173" t="s">
        <v>190</v>
      </c>
    </row>
    <row r="73" spans="1:88" x14ac:dyDescent="0.2">
      <c r="A73" s="35"/>
      <c r="B73" s="36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AT73" s="94">
        <v>9</v>
      </c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>
        <v>9</v>
      </c>
      <c r="BF73" s="94"/>
      <c r="BG73" s="94"/>
      <c r="BH73" s="94"/>
      <c r="BI73" s="94"/>
      <c r="BJ73" s="94"/>
      <c r="BK73" s="94"/>
      <c r="BL73" s="94"/>
      <c r="BM73" s="94"/>
      <c r="BN73" s="94"/>
    </row>
    <row r="74" spans="1:88" x14ac:dyDescent="0.2">
      <c r="A74" s="35" t="str">
        <f>D1</f>
        <v>Feb 2024 FC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>
        <f>'ALL K12 FTEs Grade TRACKING'!AT74-'Charters ALL'!AT108</f>
        <v>85974.27999999997</v>
      </c>
      <c r="AU74" s="36">
        <f>'ALL K12 FTEs Grade TRACKING'!AU74-'Charters ALL'!AU108</f>
        <v>87132.079999999958</v>
      </c>
      <c r="AV74" s="36">
        <f>'ALL K12 FTEs Grade TRACKING'!AV74-'Charters ALL'!AV108</f>
        <v>87126.830000000031</v>
      </c>
      <c r="AW74" s="36">
        <f>'ALL K12 FTEs Grade TRACKING'!AW74-'Charters ALL'!AW108</f>
        <v>87020.400000000009</v>
      </c>
      <c r="AX74" s="36">
        <f>'ALL K12 FTEs Grade TRACKING'!AX74-'Charters ALL'!AX108</f>
        <v>86941.449999999983</v>
      </c>
      <c r="AY74" s="36">
        <f>'ALL K12 FTEs Grade TRACKING'!AY74-'Charters ALL'!AY108</f>
        <v>86670.38</v>
      </c>
      <c r="AZ74" s="36">
        <f>'ALL K12 FTEs Grade TRACKING'!AZ74-'Charters ALL'!AZ108</f>
        <v>86592.22000000003</v>
      </c>
      <c r="BA74" s="36">
        <f>'ALL K12 FTEs Grade TRACKING'!BA74-'Charters ALL'!BA108</f>
        <v>86520.510000000009</v>
      </c>
      <c r="BB74" s="36">
        <f>'ALL K12 FTEs Grade TRACKING'!BB74-'Charters ALL'!BB108</f>
        <v>86482.169999999969</v>
      </c>
      <c r="BC74" s="36">
        <f>'ALL K12 FTEs Grade TRACKING'!BC74-'Charters ALL'!BC108</f>
        <v>86230.109999999942</v>
      </c>
      <c r="BD74" s="36"/>
      <c r="BE74" s="36">
        <f>'ALL K12 FTEs Grade TRACKING'!BE74-'Charters ALL'!BE108</f>
        <v>86156.48000000004</v>
      </c>
      <c r="BF74" s="36">
        <f>'ALL K12 FTEs Grade TRACKING'!BF74-'Charters ALL'!BF108</f>
        <v>87293.379999999976</v>
      </c>
      <c r="BG74" s="36">
        <f>'ALL K12 FTEs Grade TRACKING'!BG74-'Charters ALL'!BG108</f>
        <v>87418.03</v>
      </c>
      <c r="BH74" s="36">
        <f>'ALL K12 FTEs Grade TRACKING'!BH74-'Charters ALL'!BH108</f>
        <v>87324.190000000017</v>
      </c>
      <c r="BI74" s="36">
        <f>'ALL K12 FTEs Grade TRACKING'!BI74-'Charters ALL'!BI108</f>
        <v>87213.560000000012</v>
      </c>
      <c r="BJ74" s="36">
        <f>'ALL K12 FTEs Grade TRACKING'!BJ74-'Charters ALL'!BJ108</f>
        <v>87131.689999999973</v>
      </c>
      <c r="BK74" s="36">
        <f>'ALL K12 FTEs Grade TRACKING'!BK74-'Charters ALL'!BK108</f>
        <v>87232.01</v>
      </c>
      <c r="BL74" s="36">
        <f>'ALL K12 FTEs Grade TRACKING'!BL74-'Charters ALL'!BL108</f>
        <v>87115.710000000036</v>
      </c>
      <c r="BM74" s="36">
        <f>'ALL K12 FTEs Grade TRACKING'!BM74-'Charters ALL'!BM108</f>
        <v>86996.389999999985</v>
      </c>
      <c r="BN74" s="36">
        <f>'ALL K12 FTEs Grade TRACKING'!BN74-'Charters ALL'!BN108</f>
        <v>86730.829999999987</v>
      </c>
      <c r="BO74" s="36"/>
      <c r="BP74" s="36">
        <f>'ALL K12 FTEs Grade TRACKING'!BP74-'Charters ALL'!BP108</f>
        <v>84881.949999999953</v>
      </c>
      <c r="BQ74" s="36">
        <f>'ALL K12 FTEs Grade TRACKING'!BQ74-'Charters ALL'!BQ108</f>
        <v>85906.82</v>
      </c>
      <c r="BR74" s="36">
        <f>'ALL K12 FTEs Grade TRACKING'!BR74-'Charters ALL'!BR108</f>
        <v>86057.385455537311</v>
      </c>
      <c r="BS74" s="36">
        <f>'ALL K12 FTEs Grade TRACKING'!BS74-'Charters ALL'!BS108</f>
        <v>85984.093029502794</v>
      </c>
      <c r="BT74" s="36">
        <f>'ALL K12 FTEs Grade TRACKING'!BT74-'Charters ALL'!BT108</f>
        <v>85865.507169997916</v>
      </c>
      <c r="BU74" s="36">
        <f>'ALL K12 FTEs Grade TRACKING'!BU74-'Charters ALL'!BU108</f>
        <v>85781.994826738475</v>
      </c>
      <c r="BV74" s="36">
        <f>'ALL K12 FTEs Grade TRACKING'!BV74-'Charters ALL'!BV108</f>
        <v>85880.415009121585</v>
      </c>
      <c r="BW74" s="36">
        <f>'ALL K12 FTEs Grade TRACKING'!BW74-'Charters ALL'!BW108</f>
        <v>85766.581133835542</v>
      </c>
      <c r="BX74" s="36">
        <f>'ALL K12 FTEs Grade TRACKING'!BX74-'Charters ALL'!BX108</f>
        <v>85649.614029919991</v>
      </c>
      <c r="BY74" s="36">
        <f>'ALL K12 FTEs Grade TRACKING'!BY74-'Charters ALL'!BY108</f>
        <v>85388.561679473525</v>
      </c>
      <c r="CA74" s="36">
        <f>'ALL K12 FTEs Grade TRACKING'!CA74-'Charters ALL'!CA108</f>
        <v>82598.296133955257</v>
      </c>
      <c r="CB74" s="36">
        <f>'ALL K12 FTEs Grade TRACKING'!CB74-'Charters ALL'!CB108</f>
        <v>83594.163592422556</v>
      </c>
      <c r="CC74" s="36">
        <f>'ALL K12 FTEs Grade TRACKING'!CC74-'Charters ALL'!CC108</f>
        <v>83723.82182454638</v>
      </c>
      <c r="CD74" s="36">
        <f>'ALL K12 FTEs Grade TRACKING'!CD74-'Charters ALL'!CD108</f>
        <v>83653.490448500961</v>
      </c>
      <c r="CE74" s="36">
        <f>'ALL K12 FTEs Grade TRACKING'!CE74-'Charters ALL'!CE108</f>
        <v>83538.53542167187</v>
      </c>
      <c r="CF74" s="36">
        <f>'ALL K12 FTEs Grade TRACKING'!CF74-'Charters ALL'!CF108</f>
        <v>83453.753063746452</v>
      </c>
      <c r="CG74" s="36">
        <f>'ALL K12 FTEs Grade TRACKING'!CG74-'Charters ALL'!CG108</f>
        <v>83549.08175858781</v>
      </c>
      <c r="CH74" s="36">
        <f>'ALL K12 FTEs Grade TRACKING'!CH74-'Charters ALL'!CH108</f>
        <v>83439.145067136618</v>
      </c>
      <c r="CI74" s="36">
        <f>'ALL K12 FTEs Grade TRACKING'!CI74-'Charters ALL'!CI108</f>
        <v>83325.965756275225</v>
      </c>
      <c r="CJ74" s="36">
        <f>'ALL K12 FTEs Grade TRACKING'!CJ74-'Charters ALL'!CJ108</f>
        <v>83072.47754372604</v>
      </c>
    </row>
    <row r="75" spans="1:88" s="33" customFormat="1" x14ac:dyDescent="0.2">
      <c r="A75" s="40" t="s">
        <v>8</v>
      </c>
      <c r="B75" s="46">
        <f>'ALL K12 FTEs Grade TRACKING'!B75-'Charters ALL'!B109</f>
        <v>82401.399999999994</v>
      </c>
      <c r="C75" s="46">
        <f>'ALL K12 FTEs Grade TRACKING'!C75-'Charters ALL'!C109</f>
        <v>82865.02</v>
      </c>
      <c r="D75" s="46">
        <f>'ALL K12 FTEs Grade TRACKING'!D75-'Charters ALL'!D109</f>
        <v>82918.89999999998</v>
      </c>
      <c r="E75" s="46">
        <f>'ALL K12 FTEs Grade TRACKING'!E75-'Charters ALL'!E109</f>
        <v>82890.840000000011</v>
      </c>
      <c r="F75" s="46">
        <f>'ALL K12 FTEs Grade TRACKING'!F75-'Charters ALL'!F109</f>
        <v>82711.810000000012</v>
      </c>
      <c r="G75" s="46">
        <f>'ALL K12 FTEs Grade TRACKING'!G75-'Charters ALL'!G109</f>
        <v>82726.85000000002</v>
      </c>
      <c r="H75" s="46">
        <f>'ALL K12 FTEs Grade TRACKING'!H75-'Charters ALL'!H109</f>
        <v>82762.170000000027</v>
      </c>
      <c r="I75" s="46">
        <f>'ALL K12 FTEs Grade TRACKING'!I75-'Charters ALL'!I109</f>
        <v>82628.86000000003</v>
      </c>
      <c r="J75" s="46">
        <f>'ALL K12 FTEs Grade TRACKING'!J75-'Charters ALL'!J109</f>
        <v>82519.959999999963</v>
      </c>
      <c r="K75" s="46">
        <f>'ALL K12 FTEs Grade TRACKING'!K75-'Charters ALL'!K109</f>
        <v>82184.799999999988</v>
      </c>
      <c r="L75" s="46"/>
      <c r="M75" s="46">
        <f>'ALL K12 FTEs Grade TRACKING'!M75-'Charters ALL'!M109</f>
        <v>83054.299999999974</v>
      </c>
      <c r="N75" s="46">
        <f>'ALL K12 FTEs Grade TRACKING'!N75-'Charters ALL'!N109</f>
        <v>83745.950000000026</v>
      </c>
      <c r="O75" s="46">
        <f>'ALL K12 FTEs Grade TRACKING'!O75-'Charters ALL'!O109</f>
        <v>83769.539999999994</v>
      </c>
      <c r="P75" s="46">
        <f>'ALL K12 FTEs Grade TRACKING'!P75-'Charters ALL'!P109</f>
        <v>83722.649999999965</v>
      </c>
      <c r="Q75" s="46">
        <f>'ALL K12 FTEs Grade TRACKING'!Q75-'Charters ALL'!Q109</f>
        <v>83445.579999999973</v>
      </c>
      <c r="R75" s="46">
        <f>'ALL K12 FTEs Grade TRACKING'!R75-'Charters ALL'!R109</f>
        <v>83489.25999999998</v>
      </c>
      <c r="S75" s="46">
        <f>'ALL K12 FTEs Grade TRACKING'!S75-'Charters ALL'!S109</f>
        <v>83456.28</v>
      </c>
      <c r="T75" s="46">
        <f>'ALL K12 FTEs Grade TRACKING'!T75-'Charters ALL'!T109</f>
        <v>83389.230000000025</v>
      </c>
      <c r="U75" s="46">
        <f>'ALL K12 FTEs Grade TRACKING'!U75-'Charters ALL'!U109</f>
        <v>83389.449999999983</v>
      </c>
      <c r="V75" s="46">
        <f>'ALL K12 FTEs Grade TRACKING'!V75-'Charters ALL'!V109</f>
        <v>83099.500000000015</v>
      </c>
      <c r="X75" s="46">
        <f>'ALL K12 FTEs Grade TRACKING'!X75-'Charters ALL'!X109</f>
        <v>83676.299999999959</v>
      </c>
      <c r="Y75" s="46">
        <f>'ALL K12 FTEs Grade TRACKING'!Y75-'Charters ALL'!Y109</f>
        <v>84628.530000000013</v>
      </c>
      <c r="Z75" s="46">
        <f>'ALL K12 FTEs Grade TRACKING'!Z75-'Charters ALL'!Z109</f>
        <v>84611.119999999966</v>
      </c>
      <c r="AA75" s="46">
        <f>'ALL K12 FTEs Grade TRACKING'!AA75-'Charters ALL'!AA109</f>
        <v>84592.510000000009</v>
      </c>
      <c r="AB75" s="46">
        <f>'ALL K12 FTEs Grade TRACKING'!AB75-'Charters ALL'!AB109</f>
        <v>84471.069999999963</v>
      </c>
      <c r="AC75" s="46">
        <f>'ALL K12 FTEs Grade TRACKING'!AC75-'Charters ALL'!AC109</f>
        <v>84330.080000000016</v>
      </c>
      <c r="AD75" s="46">
        <f>'ALL K12 FTEs Grade TRACKING'!AD75-'Charters ALL'!AD109</f>
        <v>84376.530000000013</v>
      </c>
      <c r="AE75" s="46">
        <f>'ALL K12 FTEs Grade TRACKING'!AE75-'Charters ALL'!AE109</f>
        <v>84253.630000000019</v>
      </c>
      <c r="AF75" s="46">
        <f>'ALL K12 FTEs Grade TRACKING'!AF75-'Charters ALL'!AF109</f>
        <v>84242.82</v>
      </c>
      <c r="AG75" s="46">
        <f>'ALL K12 FTEs Grade TRACKING'!AG75-'Charters ALL'!AG109</f>
        <v>83955.749999999985</v>
      </c>
      <c r="AI75" s="46">
        <f>'ALL K12 FTEs Grade TRACKING'!AI75-'Charters ALL'!AI109</f>
        <v>85331.589999999938</v>
      </c>
      <c r="AJ75" s="46">
        <f>'ALL K12 FTEs Grade TRACKING'!AJ75-'Charters ALL'!AJ109</f>
        <v>85355.359999999971</v>
      </c>
      <c r="AK75" s="46">
        <f>'ALL K12 FTEs Grade TRACKING'!AK75-'Charters ALL'!AK109</f>
        <v>85218.770000000019</v>
      </c>
      <c r="AL75" s="46">
        <f>'ALL K12 FTEs Grade TRACKING'!AL75-'Charters ALL'!AL109</f>
        <v>84983.14</v>
      </c>
      <c r="AM75" s="46">
        <f>'ALL K12 FTEs Grade TRACKING'!AM75-'Charters ALL'!AM109</f>
        <v>84920.910000000062</v>
      </c>
      <c r="AN75" s="46">
        <f>'ALL K12 FTEs Grade TRACKING'!AN75-'Charters ALL'!AN109</f>
        <v>84620.010000000068</v>
      </c>
      <c r="AO75" s="46">
        <f>'ALL K12 FTEs Grade TRACKING'!AO75-'Charters ALL'!AO109</f>
        <v>84694.87000000001</v>
      </c>
      <c r="AP75" s="46">
        <f>'ALL K12 FTEs Grade TRACKING'!AP75-'Charters ALL'!AP109</f>
        <v>84643.142999999996</v>
      </c>
      <c r="AQ75" s="46">
        <f>'ALL K12 FTEs Grade TRACKING'!AQ75-'Charters ALL'!AQ109</f>
        <v>84543.769999999917</v>
      </c>
      <c r="AR75" s="46">
        <f>'ALL K12 FTEs Grade TRACKING'!AR75-'Charters ALL'!AR109</f>
        <v>84347.73</v>
      </c>
      <c r="AS75" s="46"/>
      <c r="AT75" s="46">
        <f>'ALL K12 FTEs Grade TRACKING'!AT75-'Charters ALL'!AT109</f>
        <v>85974.27999999997</v>
      </c>
      <c r="AU75" s="46">
        <f>'ALL K12 FTEs Grade TRACKING'!AU75-'Charters ALL'!AU109</f>
        <v>87132.079999999958</v>
      </c>
      <c r="AV75" s="46">
        <f>'ALL K12 FTEs Grade TRACKING'!AV75-'Charters ALL'!AV109</f>
        <v>87126.830000000031</v>
      </c>
      <c r="AW75" s="46">
        <f>'ALL K12 FTEs Grade TRACKING'!AW75-'Charters ALL'!AW109</f>
        <v>87020.400000000009</v>
      </c>
      <c r="AX75" s="46">
        <f>'ALL K12 FTEs Grade TRACKING'!AX75-'Charters ALL'!AX109</f>
        <v>86941.449999999983</v>
      </c>
      <c r="AY75" s="46">
        <f>'ALL K12 FTEs Grade TRACKING'!AY75-'Charters ALL'!AY109</f>
        <v>86670.38</v>
      </c>
      <c r="AZ75" s="46">
        <f>'ALL K12 FTEs Grade TRACKING'!AZ75-'Charters ALL'!AZ109</f>
        <v>86592.22000000003</v>
      </c>
      <c r="BA75" s="46">
        <f>'ALL K12 FTEs Grade TRACKING'!BA75-'Charters ALL'!BA109</f>
        <v>86520.510000000009</v>
      </c>
      <c r="BB75" s="46">
        <f>'ALL K12 FTEs Grade TRACKING'!BB75-'Charters ALL'!BB109</f>
        <v>86482.169999999969</v>
      </c>
      <c r="BC75" s="46">
        <f>'ALL K12 FTEs Grade TRACKING'!BC75-'Charters ALL'!BC109</f>
        <v>86230.109999999942</v>
      </c>
      <c r="BE75" s="46">
        <f>'ALL K12 FTEs Grade TRACKING'!BE75-'Charters ALL'!BE109</f>
        <v>86146.290000000037</v>
      </c>
      <c r="BF75" s="46">
        <f>'ALL K12 FTEs Grade TRACKING'!BF75-'Charters ALL'!BF109</f>
        <v>87297.439999999988</v>
      </c>
      <c r="BG75" s="46">
        <f>'ALL K12 FTEs Grade TRACKING'!BG75-'Charters ALL'!BG109</f>
        <v>87422.53</v>
      </c>
      <c r="BH75" s="46">
        <f>'ALL K12 FTEs Grade TRACKING'!BH75-'Charters ALL'!BH109</f>
        <v>87323.680000000022</v>
      </c>
      <c r="BI75" s="46">
        <f>'ALL K12 FTEs Grade TRACKING'!BI75-'Charters ALL'!BI109</f>
        <v>87217.060000000012</v>
      </c>
      <c r="BJ75" s="46">
        <f>'ALL K12 FTEs Grade TRACKING'!BJ75-'Charters ALL'!BJ109</f>
        <v>87131.139999999941</v>
      </c>
      <c r="BK75" s="46">
        <f>'ALL K12 FTEs Grade TRACKING'!BK75-'Charters ALL'!BK109</f>
        <v>87238.61</v>
      </c>
      <c r="BL75" s="46">
        <f>'ALL K12 FTEs Grade TRACKING'!BL75-'Charters ALL'!BL109</f>
        <v>87123.460000000036</v>
      </c>
      <c r="BM75" s="46">
        <f>'ALL K12 FTEs Grade TRACKING'!BM75-'Charters ALL'!BM109</f>
        <v>86995.989999999962</v>
      </c>
      <c r="BN75" s="46">
        <f>'ALL K12 FTEs Grade TRACKING'!BN75-'Charters ALL'!BN109</f>
        <v>86737.779999999984</v>
      </c>
      <c r="BO75" s="37"/>
      <c r="BP75" s="46">
        <f>'ALL K12 FTEs Grade TRACKING'!BP75-'Charters ALL'!BP109</f>
        <v>84855.329999999958</v>
      </c>
      <c r="BQ75" s="46">
        <f>'ALL K12 FTEs Grade TRACKING'!BQ75-'Charters ALL'!BQ109</f>
        <v>85901.909999999945</v>
      </c>
      <c r="BR75" s="46">
        <f>'ALL K12 FTEs Grade TRACKING'!BR75-'Charters ALL'!BR109</f>
        <v>86038.469999999972</v>
      </c>
      <c r="BS75" s="46">
        <f>'ALL K12 FTEs Grade TRACKING'!BS75-'Charters ALL'!BS109</f>
        <v>85979.66</v>
      </c>
      <c r="BT75" s="46">
        <f>'ALL K12 FTEs Grade TRACKING'!BT75-'Charters ALL'!BT109</f>
        <v>85850.7</v>
      </c>
      <c r="BU75" s="46">
        <f>'ALL K12 FTEs Grade TRACKING'!BU75-'Charters ALL'!BU109</f>
        <v>85730.599999999962</v>
      </c>
      <c r="BV75" s="46"/>
      <c r="BW75" s="46"/>
      <c r="BX75" s="46"/>
      <c r="BY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</row>
    <row r="76" spans="1:88" x14ac:dyDescent="0.2">
      <c r="A76" s="35" t="s">
        <v>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 t="str">
        <f t="shared" ref="AH76" si="144">IF(AH75&gt;0,AH75-AH74, " ")</f>
        <v xml:space="preserve"> </v>
      </c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>
        <f t="shared" ref="AT76:BC76" si="145">IF(AT75&gt;0,AT75-AT74, " ")</f>
        <v>0</v>
      </c>
      <c r="AU76" s="38">
        <f t="shared" si="145"/>
        <v>0</v>
      </c>
      <c r="AV76" s="38">
        <f t="shared" si="145"/>
        <v>0</v>
      </c>
      <c r="AW76" s="38">
        <f t="shared" si="145"/>
        <v>0</v>
      </c>
      <c r="AX76" s="38">
        <f t="shared" si="145"/>
        <v>0</v>
      </c>
      <c r="AY76" s="38">
        <f t="shared" si="145"/>
        <v>0</v>
      </c>
      <c r="AZ76" s="38">
        <f t="shared" si="145"/>
        <v>0</v>
      </c>
      <c r="BA76" s="38">
        <f t="shared" si="145"/>
        <v>0</v>
      </c>
      <c r="BB76" s="38">
        <f t="shared" si="145"/>
        <v>0</v>
      </c>
      <c r="BC76" s="38">
        <f t="shared" si="145"/>
        <v>0</v>
      </c>
      <c r="BE76" s="38">
        <f t="shared" ref="BE76:BN76" si="146">IF(BE75&gt;0,BE75-BE74, " ")</f>
        <v>-10.190000000002328</v>
      </c>
      <c r="BF76" s="38">
        <f t="shared" si="146"/>
        <v>4.0600000000122236</v>
      </c>
      <c r="BG76" s="38">
        <f t="shared" ref="BG76:BI76" si="147">IF(BG75&gt;0,BG75-BG74, " ")</f>
        <v>4.5</v>
      </c>
      <c r="BH76" s="38">
        <f t="shared" si="147"/>
        <v>-0.50999999999476131</v>
      </c>
      <c r="BI76" s="38">
        <f t="shared" si="147"/>
        <v>3.5</v>
      </c>
      <c r="BJ76" s="38">
        <f t="shared" si="146"/>
        <v>-0.55000000003201421</v>
      </c>
      <c r="BK76" s="38">
        <f t="shared" si="146"/>
        <v>6.6000000000058208</v>
      </c>
      <c r="BL76" s="38">
        <f t="shared" si="146"/>
        <v>7.75</v>
      </c>
      <c r="BM76" s="38">
        <f t="shared" si="146"/>
        <v>-0.40000000002328306</v>
      </c>
      <c r="BN76" s="38">
        <f t="shared" si="146"/>
        <v>6.9499999999970896</v>
      </c>
      <c r="BO76" s="38"/>
      <c r="BP76" s="38">
        <f t="shared" ref="BP76:BQ76" si="148">IF(BP75&gt;0,BP75-BP74, " ")</f>
        <v>-26.619999999995343</v>
      </c>
      <c r="BQ76" s="38">
        <f t="shared" si="148"/>
        <v>-4.9100000000617001</v>
      </c>
      <c r="BR76" s="38">
        <f t="shared" ref="BR76:BY76" si="149">IF(BR75&gt;0,BR75-BR74, " ")</f>
        <v>-18.915455537338858</v>
      </c>
      <c r="BS76" s="38">
        <f t="shared" si="149"/>
        <v>-4.4330295027903048</v>
      </c>
      <c r="BT76" s="38">
        <f t="shared" si="149"/>
        <v>-14.807169997919118</v>
      </c>
      <c r="BU76" s="38">
        <f t="shared" si="149"/>
        <v>-51.394826738513075</v>
      </c>
      <c r="BV76" s="38" t="str">
        <f t="shared" si="149"/>
        <v xml:space="preserve"> </v>
      </c>
      <c r="BW76" s="38" t="str">
        <f t="shared" si="149"/>
        <v xml:space="preserve"> </v>
      </c>
      <c r="BX76" s="38" t="str">
        <f t="shared" si="149"/>
        <v xml:space="preserve"> </v>
      </c>
      <c r="BY76" s="38" t="str">
        <f t="shared" si="149"/>
        <v xml:space="preserve"> </v>
      </c>
      <c r="CA76" s="38" t="str">
        <f t="shared" ref="CA76:CJ76" si="150">IF(CA75&gt;0,CA75-CA74, " ")</f>
        <v xml:space="preserve"> </v>
      </c>
      <c r="CB76" s="38" t="str">
        <f t="shared" si="150"/>
        <v xml:space="preserve"> </v>
      </c>
      <c r="CC76" s="38" t="str">
        <f t="shared" si="150"/>
        <v xml:space="preserve"> </v>
      </c>
      <c r="CD76" s="38" t="str">
        <f t="shared" si="150"/>
        <v xml:space="preserve"> </v>
      </c>
      <c r="CE76" s="38" t="str">
        <f t="shared" si="150"/>
        <v xml:space="preserve"> </v>
      </c>
      <c r="CF76" s="38" t="str">
        <f t="shared" si="150"/>
        <v xml:space="preserve"> </v>
      </c>
      <c r="CG76" s="38" t="str">
        <f t="shared" si="150"/>
        <v xml:space="preserve"> </v>
      </c>
      <c r="CH76" s="38" t="str">
        <f t="shared" si="150"/>
        <v xml:space="preserve"> </v>
      </c>
      <c r="CI76" s="38" t="str">
        <f t="shared" si="150"/>
        <v xml:space="preserve"> </v>
      </c>
      <c r="CJ76" s="38" t="str">
        <f t="shared" si="150"/>
        <v xml:space="preserve"> </v>
      </c>
    </row>
    <row r="77" spans="1:88" x14ac:dyDescent="0.2">
      <c r="A77" s="40" t="s">
        <v>10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 t="str">
        <f t="shared" ref="AH77" si="151">(IF(AH75&gt;0,AH76/AH74," "))</f>
        <v xml:space="preserve"> </v>
      </c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66"/>
      <c r="AT77" s="41">
        <f t="shared" ref="AT77:AU77" si="152">(IF(AT75&gt;0,AT76/AT74," "))</f>
        <v>0</v>
      </c>
      <c r="AU77" s="41">
        <f t="shared" si="152"/>
        <v>0</v>
      </c>
      <c r="AV77" s="41">
        <f>(IF(AV75&gt;0,AV76/AV74," "))</f>
        <v>0</v>
      </c>
      <c r="AW77" s="41">
        <f t="shared" ref="AW77:BC77" si="153">(IF(AW75&gt;0,AW76/AW74," "))</f>
        <v>0</v>
      </c>
      <c r="AX77" s="41">
        <f t="shared" si="153"/>
        <v>0</v>
      </c>
      <c r="AY77" s="41">
        <f t="shared" si="153"/>
        <v>0</v>
      </c>
      <c r="AZ77" s="41">
        <f t="shared" si="153"/>
        <v>0</v>
      </c>
      <c r="BA77" s="41">
        <f t="shared" si="153"/>
        <v>0</v>
      </c>
      <c r="BB77" s="41">
        <f t="shared" si="153"/>
        <v>0</v>
      </c>
      <c r="BC77" s="41">
        <f t="shared" si="153"/>
        <v>0</v>
      </c>
      <c r="BE77" s="41">
        <f t="shared" ref="BE77:BF77" si="154">(IF(BE75&gt;0,BE76/BE74," "))</f>
        <v>-1.1827316993454611E-4</v>
      </c>
      <c r="BF77" s="41">
        <f t="shared" si="154"/>
        <v>4.6509826976710314E-5</v>
      </c>
      <c r="BG77" s="41">
        <f t="shared" ref="BG77:BI77" si="155">(IF(BG75&gt;0,BG76/BG74," "))</f>
        <v>5.1476794890024401E-5</v>
      </c>
      <c r="BH77" s="41">
        <f t="shared" si="155"/>
        <v>-5.8403061052700428E-6</v>
      </c>
      <c r="BI77" s="41">
        <f t="shared" si="155"/>
        <v>4.0131374066142921E-5</v>
      </c>
      <c r="BJ77" s="41">
        <f t="shared" ref="BJ77:BN77" si="156">(IF(BJ75&gt;0,BJ76/BJ74," "))</f>
        <v>-6.3122843139162616E-6</v>
      </c>
      <c r="BK77" s="41">
        <f t="shared" si="156"/>
        <v>7.5660299470410239E-5</v>
      </c>
      <c r="BL77" s="41">
        <f t="shared" si="156"/>
        <v>8.8962140123750324E-5</v>
      </c>
      <c r="BM77" s="41">
        <f t="shared" si="156"/>
        <v>-4.597891935783578E-6</v>
      </c>
      <c r="BN77" s="41">
        <f t="shared" si="156"/>
        <v>8.0132981547589136E-5</v>
      </c>
      <c r="BO77" s="66"/>
      <c r="BP77" s="41">
        <f t="shared" ref="BP77:BQ77" si="157">(IF(BP75&gt;0,BP76/BP74," "))</f>
        <v>-3.1361202234391833E-4</v>
      </c>
      <c r="BQ77" s="41">
        <f t="shared" si="157"/>
        <v>-5.7154949980242544E-5</v>
      </c>
      <c r="BR77" s="41">
        <f t="shared" ref="BR77:BY77" si="158">(IF(BR75&gt;0,BR76/BR74," "))</f>
        <v>-2.1980049053560636E-4</v>
      </c>
      <c r="BS77" s="41">
        <f t="shared" si="158"/>
        <v>-5.1556390799740685E-5</v>
      </c>
      <c r="BT77" s="41">
        <f t="shared" si="158"/>
        <v>-1.7244607859362717E-4</v>
      </c>
      <c r="BU77" s="41">
        <f t="shared" si="158"/>
        <v>-5.991330330137435E-4</v>
      </c>
      <c r="BV77" s="41" t="str">
        <f t="shared" si="158"/>
        <v xml:space="preserve"> </v>
      </c>
      <c r="BW77" s="41" t="str">
        <f t="shared" si="158"/>
        <v xml:space="preserve"> </v>
      </c>
      <c r="BX77" s="41" t="str">
        <f t="shared" si="158"/>
        <v xml:space="preserve"> </v>
      </c>
      <c r="BY77" s="41" t="str">
        <f t="shared" si="158"/>
        <v xml:space="preserve"> </v>
      </c>
      <c r="CA77" s="41" t="str">
        <f t="shared" ref="CA77:CJ77" si="159">(IF(CA75&gt;0,CA76/CA74," "))</f>
        <v xml:space="preserve"> </v>
      </c>
      <c r="CB77" s="41" t="str">
        <f t="shared" si="159"/>
        <v xml:space="preserve"> </v>
      </c>
      <c r="CC77" s="41" t="str">
        <f t="shared" si="159"/>
        <v xml:space="preserve"> </v>
      </c>
      <c r="CD77" s="41" t="str">
        <f t="shared" si="159"/>
        <v xml:space="preserve"> </v>
      </c>
      <c r="CE77" s="41" t="str">
        <f t="shared" si="159"/>
        <v xml:space="preserve"> </v>
      </c>
      <c r="CF77" s="41" t="str">
        <f t="shared" si="159"/>
        <v xml:space="preserve"> </v>
      </c>
      <c r="CG77" s="41" t="str">
        <f t="shared" si="159"/>
        <v xml:space="preserve"> </v>
      </c>
      <c r="CH77" s="41" t="str">
        <f t="shared" si="159"/>
        <v xml:space="preserve"> </v>
      </c>
      <c r="CI77" s="41" t="str">
        <f t="shared" si="159"/>
        <v xml:space="preserve"> </v>
      </c>
      <c r="CJ77" s="41" t="str">
        <f t="shared" si="159"/>
        <v xml:space="preserve"> </v>
      </c>
    </row>
    <row r="79" spans="1:88" x14ac:dyDescent="0.2">
      <c r="A79" s="22" t="s">
        <v>39</v>
      </c>
      <c r="B79" s="63" t="s">
        <v>70</v>
      </c>
      <c r="C79" s="63" t="s">
        <v>71</v>
      </c>
      <c r="D79" s="63" t="s">
        <v>72</v>
      </c>
      <c r="E79" s="63" t="s">
        <v>73</v>
      </c>
      <c r="F79" s="63" t="s">
        <v>74</v>
      </c>
      <c r="G79" s="63" t="s">
        <v>75</v>
      </c>
      <c r="H79" s="63" t="s">
        <v>76</v>
      </c>
      <c r="I79" s="63" t="s">
        <v>77</v>
      </c>
      <c r="J79" s="63" t="s">
        <v>78</v>
      </c>
      <c r="K79" s="63" t="s">
        <v>79</v>
      </c>
      <c r="L79" s="63"/>
      <c r="M79" s="63" t="s">
        <v>80</v>
      </c>
      <c r="N79" s="63" t="s">
        <v>81</v>
      </c>
      <c r="O79" s="63" t="s">
        <v>82</v>
      </c>
      <c r="P79" s="63" t="s">
        <v>83</v>
      </c>
      <c r="Q79" s="63" t="s">
        <v>84</v>
      </c>
      <c r="R79" s="63" t="s">
        <v>85</v>
      </c>
      <c r="S79" s="63" t="s">
        <v>86</v>
      </c>
      <c r="T79" s="63" t="s">
        <v>87</v>
      </c>
      <c r="U79" s="63" t="s">
        <v>88</v>
      </c>
      <c r="V79" s="63" t="s">
        <v>89</v>
      </c>
      <c r="X79" s="63" t="s">
        <v>90</v>
      </c>
      <c r="Y79" s="63" t="s">
        <v>91</v>
      </c>
      <c r="Z79" s="63" t="s">
        <v>92</v>
      </c>
      <c r="AA79" s="63" t="s">
        <v>93</v>
      </c>
      <c r="AB79" s="63" t="s">
        <v>94</v>
      </c>
      <c r="AC79" s="63" t="s">
        <v>95</v>
      </c>
      <c r="AD79" s="63" t="s">
        <v>96</v>
      </c>
      <c r="AE79" s="63" t="s">
        <v>97</v>
      </c>
      <c r="AF79" s="63" t="s">
        <v>98</v>
      </c>
      <c r="AG79" s="63" t="s">
        <v>99</v>
      </c>
      <c r="AI79" s="63" t="s">
        <v>100</v>
      </c>
      <c r="AJ79" s="63" t="s">
        <v>101</v>
      </c>
      <c r="AK79" s="63" t="s">
        <v>102</v>
      </c>
      <c r="AL79" s="63" t="s">
        <v>103</v>
      </c>
      <c r="AM79" s="63" t="s">
        <v>104</v>
      </c>
      <c r="AN79" s="63" t="s">
        <v>105</v>
      </c>
      <c r="AO79" s="63" t="s">
        <v>106</v>
      </c>
      <c r="AP79" s="63" t="s">
        <v>107</v>
      </c>
      <c r="AQ79" s="63" t="s">
        <v>108</v>
      </c>
      <c r="AR79" s="63" t="s">
        <v>109</v>
      </c>
      <c r="AS79" s="78"/>
      <c r="AT79" s="63" t="s">
        <v>126</v>
      </c>
      <c r="AU79" s="63" t="s">
        <v>127</v>
      </c>
      <c r="AV79" s="63" t="s">
        <v>128</v>
      </c>
      <c r="AW79" s="63" t="s">
        <v>129</v>
      </c>
      <c r="AX79" s="63" t="s">
        <v>130</v>
      </c>
      <c r="AY79" s="63" t="s">
        <v>131</v>
      </c>
      <c r="AZ79" s="63" t="s">
        <v>132</v>
      </c>
      <c r="BA79" s="63" t="s">
        <v>133</v>
      </c>
      <c r="BB79" s="63" t="s">
        <v>134</v>
      </c>
      <c r="BC79" s="63" t="s">
        <v>135</v>
      </c>
      <c r="BE79" s="63" t="s">
        <v>136</v>
      </c>
      <c r="BF79" s="63" t="s">
        <v>137</v>
      </c>
      <c r="BG79" s="63" t="s">
        <v>138</v>
      </c>
      <c r="BH79" s="63" t="s">
        <v>139</v>
      </c>
      <c r="BI79" s="63" t="s">
        <v>140</v>
      </c>
      <c r="BJ79" s="63" t="s">
        <v>141</v>
      </c>
      <c r="BK79" s="63" t="s">
        <v>142</v>
      </c>
      <c r="BL79" s="63" t="s">
        <v>143</v>
      </c>
      <c r="BM79" s="63" t="s">
        <v>144</v>
      </c>
      <c r="BN79" s="63" t="s">
        <v>145</v>
      </c>
      <c r="BO79" s="78"/>
      <c r="BP79" s="173" t="s">
        <v>191</v>
      </c>
      <c r="BQ79" s="173" t="s">
        <v>173</v>
      </c>
      <c r="BR79" s="173" t="s">
        <v>174</v>
      </c>
      <c r="BS79" s="173" t="s">
        <v>175</v>
      </c>
      <c r="BT79" s="173" t="s">
        <v>176</v>
      </c>
      <c r="BU79" s="173" t="s">
        <v>177</v>
      </c>
      <c r="BV79" s="173" t="s">
        <v>178</v>
      </c>
      <c r="BW79" s="173" t="s">
        <v>179</v>
      </c>
      <c r="BX79" s="173" t="s">
        <v>180</v>
      </c>
      <c r="BY79" s="173" t="s">
        <v>181</v>
      </c>
      <c r="BZ79" s="175"/>
      <c r="CA79" s="173" t="s">
        <v>192</v>
      </c>
      <c r="CB79" s="173" t="s">
        <v>182</v>
      </c>
      <c r="CC79" s="173" t="s">
        <v>183</v>
      </c>
      <c r="CD79" s="173" t="s">
        <v>184</v>
      </c>
      <c r="CE79" s="173" t="s">
        <v>185</v>
      </c>
      <c r="CF79" s="173" t="s">
        <v>186</v>
      </c>
      <c r="CG79" s="173" t="s">
        <v>187</v>
      </c>
      <c r="CH79" s="173" t="s">
        <v>188</v>
      </c>
      <c r="CI79" s="173" t="s">
        <v>189</v>
      </c>
      <c r="CJ79" s="173" t="s">
        <v>190</v>
      </c>
    </row>
    <row r="80" spans="1:88" x14ac:dyDescent="0.2">
      <c r="A80" s="3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AT80" s="94">
        <v>10</v>
      </c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>
        <v>10</v>
      </c>
      <c r="BF80" s="94"/>
      <c r="BG80" s="94"/>
      <c r="BH80" s="94"/>
      <c r="BI80" s="94"/>
      <c r="BJ80" s="94"/>
      <c r="BK80" s="94"/>
      <c r="BL80" s="94"/>
      <c r="BM80" s="94"/>
      <c r="BN80" s="94"/>
    </row>
    <row r="81" spans="1:88" x14ac:dyDescent="0.2">
      <c r="A81" s="35" t="str">
        <f>D1</f>
        <v>Feb 2024 FC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>
        <f>'ALL K12 FTEs Grade TRACKING'!AT81-'Charters ALL'!AT115</f>
        <v>83203.319999999963</v>
      </c>
      <c r="AU81" s="36">
        <f>'ALL K12 FTEs Grade TRACKING'!AU81-'Charters ALL'!AU115</f>
        <v>84406.109999999971</v>
      </c>
      <c r="AV81" s="36">
        <f>'ALL K12 FTEs Grade TRACKING'!AV81-'Charters ALL'!AV115</f>
        <v>84321.699999999953</v>
      </c>
      <c r="AW81" s="36">
        <f>'ALL K12 FTEs Grade TRACKING'!AW81-'Charters ALL'!AW115</f>
        <v>84141.91</v>
      </c>
      <c r="AX81" s="36">
        <f>'ALL K12 FTEs Grade TRACKING'!AX81-'Charters ALL'!AX115</f>
        <v>83984.78</v>
      </c>
      <c r="AY81" s="36">
        <f>'ALL K12 FTEs Grade TRACKING'!AY81-'Charters ALL'!AY115</f>
        <v>83526.150000000038</v>
      </c>
      <c r="AZ81" s="36">
        <f>'ALL K12 FTEs Grade TRACKING'!AZ81-'Charters ALL'!AZ115</f>
        <v>83421.420000000013</v>
      </c>
      <c r="BA81" s="36">
        <f>'ALL K12 FTEs Grade TRACKING'!BA81-'Charters ALL'!BA115</f>
        <v>83151.800000000032</v>
      </c>
      <c r="BB81" s="36">
        <f>'ALL K12 FTEs Grade TRACKING'!BB81-'Charters ALL'!BB115</f>
        <v>82968.800000000047</v>
      </c>
      <c r="BC81" s="36">
        <f>'ALL K12 FTEs Grade TRACKING'!BC81-'Charters ALL'!BC115</f>
        <v>82555.900000000038</v>
      </c>
      <c r="BD81" s="36"/>
      <c r="BE81" s="36">
        <f>'ALL K12 FTEs Grade TRACKING'!BE81-'Charters ALL'!BE115</f>
        <v>85682.679999999949</v>
      </c>
      <c r="BF81" s="36">
        <f>'ALL K12 FTEs Grade TRACKING'!BF81-'Charters ALL'!BF115</f>
        <v>86879.129999999976</v>
      </c>
      <c r="BG81" s="36">
        <f>'ALL K12 FTEs Grade TRACKING'!BG81-'Charters ALL'!BG115</f>
        <v>86889.579999999929</v>
      </c>
      <c r="BH81" s="36">
        <f>'ALL K12 FTEs Grade TRACKING'!BH81-'Charters ALL'!BH115</f>
        <v>86637.889999999868</v>
      </c>
      <c r="BI81" s="36">
        <f>'ALL K12 FTEs Grade TRACKING'!BI81-'Charters ALL'!BI115</f>
        <v>86378.089999999938</v>
      </c>
      <c r="BJ81" s="36">
        <f>'ALL K12 FTEs Grade TRACKING'!BJ81-'Charters ALL'!BJ115</f>
        <v>85998.109999999913</v>
      </c>
      <c r="BK81" s="36">
        <f>'ALL K12 FTEs Grade TRACKING'!BK81-'Charters ALL'!BK115</f>
        <v>86105.639999999985</v>
      </c>
      <c r="BL81" s="36">
        <f>'ALL K12 FTEs Grade TRACKING'!BL81-'Charters ALL'!BL115</f>
        <v>85805.7</v>
      </c>
      <c r="BM81" s="36">
        <f>'ALL K12 FTEs Grade TRACKING'!BM81-'Charters ALL'!BM115</f>
        <v>85500.299999999988</v>
      </c>
      <c r="BN81" s="36">
        <f>'ALL K12 FTEs Grade TRACKING'!BN81-'Charters ALL'!BN115</f>
        <v>85077.219999999987</v>
      </c>
      <c r="BO81" s="36"/>
      <c r="BP81" s="36">
        <f>'ALL K12 FTEs Grade TRACKING'!BP81-'Charters ALL'!BQP15</f>
        <v>86898.740000000049</v>
      </c>
      <c r="BQ81" s="36">
        <f>'ALL K12 FTEs Grade TRACKING'!BQ81-'Charters ALL'!BQQ15</f>
        <v>88056</v>
      </c>
      <c r="BR81" s="36">
        <f>'ALL K12 FTEs Grade TRACKING'!BR81-'Charters ALL'!BQR15</f>
        <v>88025</v>
      </c>
      <c r="BS81" s="36">
        <f>'ALL K12 FTEs Grade TRACKING'!BS81-'Charters ALL'!BQS15</f>
        <v>87783</v>
      </c>
      <c r="BT81" s="36">
        <f>'ALL K12 FTEs Grade TRACKING'!BT81-'Charters ALL'!BQT15</f>
        <v>87569</v>
      </c>
      <c r="BU81" s="36">
        <f>'ALL K12 FTEs Grade TRACKING'!BU81-'Charters ALL'!BQU15</f>
        <v>87178.507781050983</v>
      </c>
      <c r="BV81" s="36">
        <f>'ALL K12 FTEs Grade TRACKING'!BV81-'Charters ALL'!BQV15</f>
        <v>87281.710160847186</v>
      </c>
      <c r="BW81" s="36">
        <f>'ALL K12 FTEs Grade TRACKING'!BW81-'Charters ALL'!BQW15</f>
        <v>86976.047896862117</v>
      </c>
      <c r="BX81" s="36">
        <f>'ALL K12 FTEs Grade TRACKING'!BX81-'Charters ALL'!BQX15</f>
        <v>86665.260321611364</v>
      </c>
      <c r="BY81" s="36">
        <f>'ALL K12 FTEs Grade TRACKING'!BY81-'Charters ALL'!BQY15</f>
        <v>86236.388803342357</v>
      </c>
      <c r="CA81" s="36">
        <f>'ALL K12 FTEs Grade TRACKING'!CA81-'Charters ALL'!CA115</f>
        <v>85176.733576145154</v>
      </c>
      <c r="CB81" s="36">
        <f>'ALL K12 FTEs Grade TRACKING'!CB81-'Charters ALL'!CB115</f>
        <v>86318.027786265098</v>
      </c>
      <c r="CC81" s="36">
        <f>'ALL K12 FTEs Grade TRACKING'!CC81-'Charters ALL'!CC115</f>
        <v>86286.075327656916</v>
      </c>
      <c r="CD81" s="36">
        <f>'ALL K12 FTEs Grade TRACKING'!CD81-'Charters ALL'!CD115</f>
        <v>86052.115625629143</v>
      </c>
      <c r="CE81" s="36">
        <f>'ALL K12 FTEs Grade TRACKING'!CE81-'Charters ALL'!CE115</f>
        <v>85842.317123602712</v>
      </c>
      <c r="CF81" s="36">
        <f>'ALL K12 FTEs Grade TRACKING'!CF81-'Charters ALL'!CF115</f>
        <v>85464.648244666168</v>
      </c>
      <c r="CG81" s="36">
        <f>'ALL K12 FTEs Grade TRACKING'!CG81-'Charters ALL'!CG115</f>
        <v>85571.460854742269</v>
      </c>
      <c r="CH81" s="36">
        <f>'ALL K12 FTEs Grade TRACKING'!CH81-'Charters ALL'!CH115</f>
        <v>85273.367505859758</v>
      </c>
      <c r="CI81" s="36">
        <f>'ALL K12 FTEs Grade TRACKING'!CI81-'Charters ALL'!CI115</f>
        <v>84969.85158103198</v>
      </c>
      <c r="CJ81" s="36">
        <f>'ALL K12 FTEs Grade TRACKING'!CJ81-'Charters ALL'!CJ115</f>
        <v>84549.3961579475</v>
      </c>
    </row>
    <row r="82" spans="1:88" s="33" customFormat="1" x14ac:dyDescent="0.2">
      <c r="A82" s="40" t="s">
        <v>8</v>
      </c>
      <c r="B82" s="46">
        <f>'ALL K12 FTEs Grade TRACKING'!B82-'Charters ALL'!B116</f>
        <v>81373.41</v>
      </c>
      <c r="C82" s="46">
        <f>'ALL K12 FTEs Grade TRACKING'!C82-'Charters ALL'!C116</f>
        <v>82077.820000000051</v>
      </c>
      <c r="D82" s="46">
        <f>'ALL K12 FTEs Grade TRACKING'!D82-'Charters ALL'!D116</f>
        <v>81951.490000000034</v>
      </c>
      <c r="E82" s="46">
        <f>'ALL K12 FTEs Grade TRACKING'!E82-'Charters ALL'!E116</f>
        <v>81699.150000000009</v>
      </c>
      <c r="F82" s="46">
        <f>'ALL K12 FTEs Grade TRACKING'!F82-'Charters ALL'!F116</f>
        <v>81490.489999999976</v>
      </c>
      <c r="G82" s="46">
        <f>'ALL K12 FTEs Grade TRACKING'!G82-'Charters ALL'!G116</f>
        <v>81163.680000000037</v>
      </c>
      <c r="H82" s="46">
        <f>'ALL K12 FTEs Grade TRACKING'!H82-'Charters ALL'!H116</f>
        <v>81036.660000000033</v>
      </c>
      <c r="I82" s="46">
        <f>'ALL K12 FTEs Grade TRACKING'!I82-'Charters ALL'!I116</f>
        <v>80770.27</v>
      </c>
      <c r="J82" s="46">
        <f>'ALL K12 FTEs Grade TRACKING'!J82-'Charters ALL'!J116</f>
        <v>80623.930000000051</v>
      </c>
      <c r="K82" s="46">
        <f>'ALL K12 FTEs Grade TRACKING'!K82-'Charters ALL'!K116</f>
        <v>80172.210000000021</v>
      </c>
      <c r="L82" s="46"/>
      <c r="M82" s="46">
        <f>'ALL K12 FTEs Grade TRACKING'!M82-'Charters ALL'!M116</f>
        <v>82002.409999999974</v>
      </c>
      <c r="N82" s="46">
        <f>'ALL K12 FTEs Grade TRACKING'!N82-'Charters ALL'!N116</f>
        <v>82733.929999999891</v>
      </c>
      <c r="O82" s="46">
        <f>'ALL K12 FTEs Grade TRACKING'!O82-'Charters ALL'!O116</f>
        <v>82599.819999999963</v>
      </c>
      <c r="P82" s="46">
        <f>'ALL K12 FTEs Grade TRACKING'!P82-'Charters ALL'!P116</f>
        <v>82439.849999999977</v>
      </c>
      <c r="Q82" s="46">
        <f>'ALL K12 FTEs Grade TRACKING'!Q82-'Charters ALL'!Q116</f>
        <v>82242.930000000022</v>
      </c>
      <c r="R82" s="46">
        <f>'ALL K12 FTEs Grade TRACKING'!R82-'Charters ALL'!R116</f>
        <v>82169.209999999934</v>
      </c>
      <c r="S82" s="46">
        <f>'ALL K12 FTEs Grade TRACKING'!S82-'Charters ALL'!S116</f>
        <v>82110.499999999927</v>
      </c>
      <c r="T82" s="46">
        <f>'ALL K12 FTEs Grade TRACKING'!T82-'Charters ALL'!T116</f>
        <v>81866.52999999997</v>
      </c>
      <c r="U82" s="46">
        <f>'ALL K12 FTEs Grade TRACKING'!U82-'Charters ALL'!U116</f>
        <v>81594.089999999938</v>
      </c>
      <c r="V82" s="46">
        <f>'ALL K12 FTEs Grade TRACKING'!V82-'Charters ALL'!V116</f>
        <v>81106.019999999975</v>
      </c>
      <c r="X82" s="46">
        <f>'ALL K12 FTEs Grade TRACKING'!X82-'Charters ALL'!X116</f>
        <v>83051.819999999992</v>
      </c>
      <c r="Y82" s="46">
        <f>'ALL K12 FTEs Grade TRACKING'!Y82-'Charters ALL'!Y116</f>
        <v>84003.200000000041</v>
      </c>
      <c r="Z82" s="46">
        <f>'ALL K12 FTEs Grade TRACKING'!Z82-'Charters ALL'!Z116</f>
        <v>83896.990000000034</v>
      </c>
      <c r="AA82" s="46">
        <f>'ALL K12 FTEs Grade TRACKING'!AA82-'Charters ALL'!AA116</f>
        <v>83758.750000000044</v>
      </c>
      <c r="AB82" s="46">
        <f>'ALL K12 FTEs Grade TRACKING'!AB82-'Charters ALL'!AB116</f>
        <v>83452.009999999995</v>
      </c>
      <c r="AC82" s="46">
        <f>'ALL K12 FTEs Grade TRACKING'!AC82-'Charters ALL'!AC116</f>
        <v>83258.13</v>
      </c>
      <c r="AD82" s="46">
        <f>'ALL K12 FTEs Grade TRACKING'!AD82-'Charters ALL'!AD116</f>
        <v>83243.259999999995</v>
      </c>
      <c r="AE82" s="46">
        <f>'ALL K12 FTEs Grade TRACKING'!AE82-'Charters ALL'!AE116</f>
        <v>83000.540000000008</v>
      </c>
      <c r="AF82" s="46">
        <f>'ALL K12 FTEs Grade TRACKING'!AF82-'Charters ALL'!AF116</f>
        <v>82759.279999999955</v>
      </c>
      <c r="AG82" s="46">
        <f>'ALL K12 FTEs Grade TRACKING'!AG82-'Charters ALL'!AG116</f>
        <v>82269.629999999888</v>
      </c>
      <c r="AI82" s="46">
        <f>'ALL K12 FTEs Grade TRACKING'!AI82-'Charters ALL'!AI116</f>
        <v>83477.560000000027</v>
      </c>
      <c r="AJ82" s="46">
        <f>'ALL K12 FTEs Grade TRACKING'!AJ82-'Charters ALL'!AJ116</f>
        <v>83538.690000000046</v>
      </c>
      <c r="AK82" s="46">
        <f>'ALL K12 FTEs Grade TRACKING'!AK82-'Charters ALL'!AK116</f>
        <v>83437.909999999989</v>
      </c>
      <c r="AL82" s="46">
        <f>'ALL K12 FTEs Grade TRACKING'!AL82-'Charters ALL'!AL116</f>
        <v>83229.590000000026</v>
      </c>
      <c r="AM82" s="46">
        <f>'ALL K12 FTEs Grade TRACKING'!AM82-'Charters ALL'!AM116</f>
        <v>83061.659999999989</v>
      </c>
      <c r="AN82" s="46">
        <f>'ALL K12 FTEs Grade TRACKING'!AN82-'Charters ALL'!AN116</f>
        <v>82703.469999999987</v>
      </c>
      <c r="AO82" s="46">
        <f>'ALL K12 FTEs Grade TRACKING'!AO82-'Charters ALL'!AO116</f>
        <v>82663.009999999922</v>
      </c>
      <c r="AP82" s="46">
        <f>'ALL K12 FTEs Grade TRACKING'!AP82-'Charters ALL'!AP116</f>
        <v>82454.079999999973</v>
      </c>
      <c r="AQ82" s="46">
        <f>'ALL K12 FTEs Grade TRACKING'!AQ82-'Charters ALL'!AQ116</f>
        <v>82306.75</v>
      </c>
      <c r="AR82" s="46">
        <f>'ALL K12 FTEs Grade TRACKING'!AR82-'Charters ALL'!AR116</f>
        <v>82020.660000000047</v>
      </c>
      <c r="AS82" s="37"/>
      <c r="AT82" s="46">
        <f>'ALL K12 FTEs Grade TRACKING'!AT82-'Charters ALL'!AT116</f>
        <v>83203.319999999963</v>
      </c>
      <c r="AU82" s="46">
        <f>'ALL K12 FTEs Grade TRACKING'!AU82-'Charters ALL'!AU116</f>
        <v>84406.109999999971</v>
      </c>
      <c r="AV82" s="46">
        <f>'ALL K12 FTEs Grade TRACKING'!AV82-'Charters ALL'!AV116</f>
        <v>84321.699999999953</v>
      </c>
      <c r="AW82" s="46">
        <f>'ALL K12 FTEs Grade TRACKING'!AW82-'Charters ALL'!AW116</f>
        <v>84141.91</v>
      </c>
      <c r="AX82" s="46">
        <f>'ALL K12 FTEs Grade TRACKING'!AX82-'Charters ALL'!AX116</f>
        <v>83984.78</v>
      </c>
      <c r="AY82" s="46">
        <f>'ALL K12 FTEs Grade TRACKING'!AY82-'Charters ALL'!AY116</f>
        <v>83526.150000000038</v>
      </c>
      <c r="AZ82" s="46">
        <f>'ALL K12 FTEs Grade TRACKING'!AZ82-'Charters ALL'!AZ116</f>
        <v>83421.420000000013</v>
      </c>
      <c r="BA82" s="46">
        <f>'ALL K12 FTEs Grade TRACKING'!BA82-'Charters ALL'!BA116</f>
        <v>83151.800000000032</v>
      </c>
      <c r="BB82" s="46">
        <f>'ALL K12 FTEs Grade TRACKING'!BB82-'Charters ALL'!BB116</f>
        <v>82968.800000000047</v>
      </c>
      <c r="BC82" s="46">
        <f>'ALL K12 FTEs Grade TRACKING'!BC82-'Charters ALL'!BC116</f>
        <v>82555.900000000038</v>
      </c>
      <c r="BE82" s="46">
        <f>'ALL K12 FTEs Grade TRACKING'!BE82-'Charters ALL'!BE116</f>
        <v>85668.849999999948</v>
      </c>
      <c r="BF82" s="46">
        <f>'ALL K12 FTEs Grade TRACKING'!BF82-'Charters ALL'!BF116</f>
        <v>86881.419999999984</v>
      </c>
      <c r="BG82" s="46">
        <f>'ALL K12 FTEs Grade TRACKING'!BG82-'Charters ALL'!BG116</f>
        <v>86887.359999999928</v>
      </c>
      <c r="BH82" s="46">
        <f>'ALL K12 FTEs Grade TRACKING'!BH82-'Charters ALL'!BH116</f>
        <v>86635.569999999861</v>
      </c>
      <c r="BI82" s="46">
        <f>'ALL K12 FTEs Grade TRACKING'!BI82-'Charters ALL'!BI116</f>
        <v>86381.559999999939</v>
      </c>
      <c r="BJ82" s="46">
        <f>'ALL K12 FTEs Grade TRACKING'!BJ82-'Charters ALL'!BJ116</f>
        <v>86007.149999999907</v>
      </c>
      <c r="BK82" s="46">
        <f>'ALL K12 FTEs Grade TRACKING'!BK82-'Charters ALL'!BK116</f>
        <v>86108.039999999979</v>
      </c>
      <c r="BL82" s="46">
        <f>'ALL K12 FTEs Grade TRACKING'!BL82-'Charters ALL'!BL116</f>
        <v>85815.359999999986</v>
      </c>
      <c r="BM82" s="46">
        <f>'ALL K12 FTEs Grade TRACKING'!BM82-'Charters ALL'!BM116</f>
        <v>85497.69</v>
      </c>
      <c r="BN82" s="46">
        <f>'ALL K12 FTEs Grade TRACKING'!BN82-'Charters ALL'!BN116</f>
        <v>85085.569999999992</v>
      </c>
      <c r="BO82" s="37"/>
      <c r="BP82" s="46">
        <f>'ALL K12 FTEs Grade TRACKING'!BP82-'Charters ALL'!BP116</f>
        <v>86537.420000000027</v>
      </c>
      <c r="BQ82" s="46">
        <f>'ALL K12 FTEs Grade TRACKING'!BQ82-'Charters ALL'!BQ116</f>
        <v>87713.400000000023</v>
      </c>
      <c r="BR82" s="46">
        <f>'ALL K12 FTEs Grade TRACKING'!BR82-'Charters ALL'!BR116</f>
        <v>87691.670000000027</v>
      </c>
      <c r="BS82" s="46">
        <f>'ALL K12 FTEs Grade TRACKING'!BS82-'Charters ALL'!BS116</f>
        <v>87458.209999999992</v>
      </c>
      <c r="BT82" s="46">
        <f>'ALL K12 FTEs Grade TRACKING'!BT82-'Charters ALL'!BT116</f>
        <v>87228.890000000029</v>
      </c>
      <c r="BU82" s="46">
        <f>'ALL K12 FTEs Grade TRACKING'!BU82-'Charters ALL'!BU116</f>
        <v>87048.99000000002</v>
      </c>
      <c r="BV82" s="46"/>
      <c r="BW82" s="46"/>
      <c r="BX82" s="46"/>
      <c r="BY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</row>
    <row r="83" spans="1:88" x14ac:dyDescent="0.2">
      <c r="A83" s="35" t="s">
        <v>9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 t="str">
        <f t="shared" ref="AH83" si="160">IF(AH82&gt;0,AH82-AH81, " ")</f>
        <v xml:space="preserve"> </v>
      </c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>
        <f t="shared" ref="AT83:BC83" si="161">IF(AT82&gt;0,AT82-AT81, " ")</f>
        <v>0</v>
      </c>
      <c r="AU83" s="38">
        <f t="shared" si="161"/>
        <v>0</v>
      </c>
      <c r="AV83" s="38">
        <f t="shared" si="161"/>
        <v>0</v>
      </c>
      <c r="AW83" s="38">
        <f t="shared" si="161"/>
        <v>0</v>
      </c>
      <c r="AX83" s="38">
        <f t="shared" si="161"/>
        <v>0</v>
      </c>
      <c r="AY83" s="38">
        <f t="shared" si="161"/>
        <v>0</v>
      </c>
      <c r="AZ83" s="38">
        <f t="shared" si="161"/>
        <v>0</v>
      </c>
      <c r="BA83" s="38">
        <f t="shared" si="161"/>
        <v>0</v>
      </c>
      <c r="BB83" s="38">
        <f t="shared" si="161"/>
        <v>0</v>
      </c>
      <c r="BC83" s="38">
        <f t="shared" si="161"/>
        <v>0</v>
      </c>
      <c r="BE83" s="38">
        <f t="shared" ref="BE83:BN83" si="162">IF(BE82&gt;0,BE82-BE81, " ")</f>
        <v>-13.830000000001746</v>
      </c>
      <c r="BF83" s="38">
        <f t="shared" si="162"/>
        <v>2.2900000000081491</v>
      </c>
      <c r="BG83" s="38">
        <f t="shared" ref="BG83:BI83" si="163">IF(BG82&gt;0,BG82-BG81, " ")</f>
        <v>-2.2200000000011642</v>
      </c>
      <c r="BH83" s="38">
        <f t="shared" si="163"/>
        <v>-2.3200000000069849</v>
      </c>
      <c r="BI83" s="38">
        <f t="shared" si="163"/>
        <v>3.4700000000011642</v>
      </c>
      <c r="BJ83" s="38">
        <f t="shared" si="162"/>
        <v>9.0399999999935972</v>
      </c>
      <c r="BK83" s="38">
        <f t="shared" si="162"/>
        <v>2.3999999999941792</v>
      </c>
      <c r="BL83" s="38">
        <f t="shared" si="162"/>
        <v>9.6599999999889405</v>
      </c>
      <c r="BM83" s="38">
        <f t="shared" si="162"/>
        <v>-2.6099999999860302</v>
      </c>
      <c r="BN83" s="38">
        <f t="shared" si="162"/>
        <v>8.3500000000058208</v>
      </c>
      <c r="BO83" s="38"/>
      <c r="BP83" s="38">
        <f t="shared" ref="BP83:BQ83" si="164">IF(BP82&gt;0,BP82-BP81, " ")</f>
        <v>-361.32000000002154</v>
      </c>
      <c r="BQ83" s="38">
        <f t="shared" si="164"/>
        <v>-342.59999999997672</v>
      </c>
      <c r="BR83" s="38">
        <f t="shared" ref="BR83:BY83" si="165">IF(BR82&gt;0,BR82-BR81, " ")</f>
        <v>-333.32999999997264</v>
      </c>
      <c r="BS83" s="38">
        <f t="shared" si="165"/>
        <v>-324.79000000000815</v>
      </c>
      <c r="BT83" s="38">
        <f t="shared" si="165"/>
        <v>-340.10999999997148</v>
      </c>
      <c r="BU83" s="38">
        <f t="shared" si="165"/>
        <v>-129.51778105096309</v>
      </c>
      <c r="BV83" s="38" t="str">
        <f t="shared" si="165"/>
        <v xml:space="preserve"> </v>
      </c>
      <c r="BW83" s="38" t="str">
        <f t="shared" si="165"/>
        <v xml:space="preserve"> </v>
      </c>
      <c r="BX83" s="38" t="str">
        <f t="shared" si="165"/>
        <v xml:space="preserve"> </v>
      </c>
      <c r="BY83" s="38" t="str">
        <f t="shared" si="165"/>
        <v xml:space="preserve"> </v>
      </c>
      <c r="CA83" s="38" t="str">
        <f t="shared" ref="CA83:CJ83" si="166">IF(CA82&gt;0,CA82-CA81, " ")</f>
        <v xml:space="preserve"> </v>
      </c>
      <c r="CB83" s="38" t="str">
        <f t="shared" si="166"/>
        <v xml:space="preserve"> </v>
      </c>
      <c r="CC83" s="38" t="str">
        <f t="shared" si="166"/>
        <v xml:space="preserve"> </v>
      </c>
      <c r="CD83" s="38" t="str">
        <f t="shared" si="166"/>
        <v xml:space="preserve"> </v>
      </c>
      <c r="CE83" s="38" t="str">
        <f t="shared" si="166"/>
        <v xml:space="preserve"> </v>
      </c>
      <c r="CF83" s="38" t="str">
        <f t="shared" si="166"/>
        <v xml:space="preserve"> </v>
      </c>
      <c r="CG83" s="38" t="str">
        <f t="shared" si="166"/>
        <v xml:space="preserve"> </v>
      </c>
      <c r="CH83" s="38" t="str">
        <f t="shared" si="166"/>
        <v xml:space="preserve"> </v>
      </c>
      <c r="CI83" s="38" t="str">
        <f t="shared" si="166"/>
        <v xml:space="preserve"> </v>
      </c>
      <c r="CJ83" s="38" t="str">
        <f t="shared" si="166"/>
        <v xml:space="preserve"> </v>
      </c>
    </row>
    <row r="84" spans="1:88" x14ac:dyDescent="0.2">
      <c r="A84" s="40" t="s">
        <v>10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 t="str">
        <f t="shared" ref="AH84" si="167">(IF(AH82&gt;0,AH83/AH81," "))</f>
        <v xml:space="preserve"> </v>
      </c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66"/>
      <c r="AT84" s="41">
        <f t="shared" ref="AT84:AU84" si="168">(IF(AT82&gt;0,AT83/AT81," "))</f>
        <v>0</v>
      </c>
      <c r="AU84" s="41">
        <f t="shared" si="168"/>
        <v>0</v>
      </c>
      <c r="AV84" s="41">
        <f>(IF(AV82&gt;0,AV83/AV81," "))</f>
        <v>0</v>
      </c>
      <c r="AW84" s="41">
        <f t="shared" ref="AW84:BC84" si="169">(IF(AW82&gt;0,AW83/AW81," "))</f>
        <v>0</v>
      </c>
      <c r="AX84" s="41">
        <f t="shared" si="169"/>
        <v>0</v>
      </c>
      <c r="AY84" s="41">
        <f t="shared" si="169"/>
        <v>0</v>
      </c>
      <c r="AZ84" s="41">
        <f t="shared" si="169"/>
        <v>0</v>
      </c>
      <c r="BA84" s="41">
        <f t="shared" si="169"/>
        <v>0</v>
      </c>
      <c r="BB84" s="41">
        <f t="shared" si="169"/>
        <v>0</v>
      </c>
      <c r="BC84" s="41">
        <f t="shared" si="169"/>
        <v>0</v>
      </c>
      <c r="BE84" s="41">
        <f t="shared" ref="BE84:BF84" si="170">(IF(BE82&gt;0,BE83/BE81," "))</f>
        <v>-1.6140951706928114E-4</v>
      </c>
      <c r="BF84" s="41">
        <f t="shared" si="170"/>
        <v>2.6358459160538896E-5</v>
      </c>
      <c r="BG84" s="41">
        <f t="shared" ref="BG84:BI84" si="171">(IF(BG82&gt;0,BG83/BG81," "))</f>
        <v>-2.5549668901623946E-5</v>
      </c>
      <c r="BH84" s="41">
        <f t="shared" si="171"/>
        <v>-2.6778122135788262E-5</v>
      </c>
      <c r="BI84" s="41">
        <f t="shared" si="171"/>
        <v>4.0172224229560606E-5</v>
      </c>
      <c r="BJ84" s="41">
        <f t="shared" ref="BJ84:BN84" si="172">(IF(BJ82&gt;0,BJ83/BJ81," "))</f>
        <v>1.051185892340379E-4</v>
      </c>
      <c r="BK84" s="41">
        <f t="shared" si="172"/>
        <v>2.7872738649804818E-5</v>
      </c>
      <c r="BL84" s="41">
        <f t="shared" si="172"/>
        <v>1.1257993350079238E-4</v>
      </c>
      <c r="BM84" s="41">
        <f t="shared" si="172"/>
        <v>-3.0526208679806161E-5</v>
      </c>
      <c r="BN84" s="41">
        <f t="shared" si="172"/>
        <v>9.8146131244131182E-5</v>
      </c>
      <c r="BO84" s="66"/>
      <c r="BP84" s="41">
        <f t="shared" ref="BP84:BQ84" si="173">(IF(BP82&gt;0,BP83/BP81," "))</f>
        <v>-4.1579429114854986E-3</v>
      </c>
      <c r="BQ84" s="41">
        <f t="shared" si="173"/>
        <v>-3.8907059144178331E-3</v>
      </c>
      <c r="BR84" s="41">
        <f t="shared" ref="BR84:BY84" si="174">(IF(BR82&gt;0,BR83/BR81," "))</f>
        <v>-3.7867651235441368E-3</v>
      </c>
      <c r="BS84" s="41">
        <f t="shared" si="174"/>
        <v>-3.6999191187360668E-3</v>
      </c>
      <c r="BT84" s="41">
        <f t="shared" si="174"/>
        <v>-3.8839086891476605E-3</v>
      </c>
      <c r="BU84" s="41">
        <f t="shared" si="174"/>
        <v>-1.4856618259198389E-3</v>
      </c>
      <c r="BV84" s="41" t="str">
        <f t="shared" si="174"/>
        <v xml:space="preserve"> </v>
      </c>
      <c r="BW84" s="41" t="str">
        <f t="shared" si="174"/>
        <v xml:space="preserve"> </v>
      </c>
      <c r="BX84" s="41" t="str">
        <f t="shared" si="174"/>
        <v xml:space="preserve"> </v>
      </c>
      <c r="BY84" s="41" t="str">
        <f t="shared" si="174"/>
        <v xml:space="preserve"> </v>
      </c>
      <c r="CA84" s="41" t="str">
        <f t="shared" ref="CA84:CJ84" si="175">(IF(CA82&gt;0,CA83/CA81," "))</f>
        <v xml:space="preserve"> </v>
      </c>
      <c r="CB84" s="41" t="str">
        <f t="shared" si="175"/>
        <v xml:space="preserve"> </v>
      </c>
      <c r="CC84" s="41" t="str">
        <f t="shared" si="175"/>
        <v xml:space="preserve"> </v>
      </c>
      <c r="CD84" s="41" t="str">
        <f t="shared" si="175"/>
        <v xml:space="preserve"> </v>
      </c>
      <c r="CE84" s="41" t="str">
        <f t="shared" si="175"/>
        <v xml:space="preserve"> </v>
      </c>
      <c r="CF84" s="41" t="str">
        <f t="shared" si="175"/>
        <v xml:space="preserve"> </v>
      </c>
      <c r="CG84" s="41" t="str">
        <f t="shared" si="175"/>
        <v xml:space="preserve"> </v>
      </c>
      <c r="CH84" s="41" t="str">
        <f t="shared" si="175"/>
        <v xml:space="preserve"> </v>
      </c>
      <c r="CI84" s="41" t="str">
        <f t="shared" si="175"/>
        <v xml:space="preserve"> </v>
      </c>
      <c r="CJ84" s="41" t="str">
        <f t="shared" si="175"/>
        <v xml:space="preserve"> </v>
      </c>
    </row>
    <row r="86" spans="1:88" x14ac:dyDescent="0.2">
      <c r="A86" s="22" t="s">
        <v>40</v>
      </c>
      <c r="B86" s="63" t="s">
        <v>70</v>
      </c>
      <c r="C86" s="63" t="s">
        <v>71</v>
      </c>
      <c r="D86" s="63" t="s">
        <v>72</v>
      </c>
      <c r="E86" s="63" t="s">
        <v>73</v>
      </c>
      <c r="F86" s="63" t="s">
        <v>74</v>
      </c>
      <c r="G86" s="63" t="s">
        <v>75</v>
      </c>
      <c r="H86" s="63" t="s">
        <v>76</v>
      </c>
      <c r="I86" s="63" t="s">
        <v>77</v>
      </c>
      <c r="J86" s="63" t="s">
        <v>78</v>
      </c>
      <c r="K86" s="63" t="s">
        <v>79</v>
      </c>
      <c r="L86" s="63"/>
      <c r="M86" s="63" t="s">
        <v>80</v>
      </c>
      <c r="N86" s="63" t="s">
        <v>81</v>
      </c>
      <c r="O86" s="63" t="s">
        <v>82</v>
      </c>
      <c r="P86" s="63" t="s">
        <v>83</v>
      </c>
      <c r="Q86" s="63" t="s">
        <v>84</v>
      </c>
      <c r="R86" s="63" t="s">
        <v>85</v>
      </c>
      <c r="S86" s="63" t="s">
        <v>86</v>
      </c>
      <c r="T86" s="63" t="s">
        <v>87</v>
      </c>
      <c r="U86" s="63" t="s">
        <v>88</v>
      </c>
      <c r="V86" s="63" t="s">
        <v>89</v>
      </c>
      <c r="X86" s="63" t="s">
        <v>90</v>
      </c>
      <c r="Y86" s="63" t="s">
        <v>91</v>
      </c>
      <c r="Z86" s="63" t="s">
        <v>92</v>
      </c>
      <c r="AA86" s="63" t="s">
        <v>93</v>
      </c>
      <c r="AB86" s="63" t="s">
        <v>94</v>
      </c>
      <c r="AC86" s="63" t="s">
        <v>95</v>
      </c>
      <c r="AD86" s="63" t="s">
        <v>96</v>
      </c>
      <c r="AE86" s="63" t="s">
        <v>97</v>
      </c>
      <c r="AF86" s="63" t="s">
        <v>98</v>
      </c>
      <c r="AG86" s="63" t="s">
        <v>99</v>
      </c>
      <c r="AI86" s="63" t="s">
        <v>100</v>
      </c>
      <c r="AJ86" s="63" t="s">
        <v>101</v>
      </c>
      <c r="AK86" s="63" t="s">
        <v>102</v>
      </c>
      <c r="AL86" s="63" t="s">
        <v>103</v>
      </c>
      <c r="AM86" s="63" t="s">
        <v>104</v>
      </c>
      <c r="AN86" s="63" t="s">
        <v>105</v>
      </c>
      <c r="AO86" s="63" t="s">
        <v>106</v>
      </c>
      <c r="AP86" s="63" t="s">
        <v>107</v>
      </c>
      <c r="AQ86" s="63" t="s">
        <v>108</v>
      </c>
      <c r="AR86" s="63" t="s">
        <v>109</v>
      </c>
      <c r="AS86" s="78"/>
      <c r="AT86" s="63" t="s">
        <v>126</v>
      </c>
      <c r="AU86" s="63" t="s">
        <v>127</v>
      </c>
      <c r="AV86" s="63" t="s">
        <v>128</v>
      </c>
      <c r="AW86" s="63" t="s">
        <v>129</v>
      </c>
      <c r="AX86" s="63" t="s">
        <v>130</v>
      </c>
      <c r="AY86" s="63" t="s">
        <v>131</v>
      </c>
      <c r="AZ86" s="63" t="s">
        <v>132</v>
      </c>
      <c r="BA86" s="63" t="s">
        <v>133</v>
      </c>
      <c r="BB86" s="63" t="s">
        <v>134</v>
      </c>
      <c r="BC86" s="63" t="s">
        <v>135</v>
      </c>
      <c r="BE86" s="63" t="s">
        <v>136</v>
      </c>
      <c r="BF86" s="63" t="s">
        <v>137</v>
      </c>
      <c r="BG86" s="63" t="s">
        <v>138</v>
      </c>
      <c r="BH86" s="63" t="s">
        <v>139</v>
      </c>
      <c r="BI86" s="63" t="s">
        <v>140</v>
      </c>
      <c r="BJ86" s="63" t="s">
        <v>141</v>
      </c>
      <c r="BK86" s="63" t="s">
        <v>142</v>
      </c>
      <c r="BL86" s="63" t="s">
        <v>143</v>
      </c>
      <c r="BM86" s="63" t="s">
        <v>144</v>
      </c>
      <c r="BN86" s="63" t="s">
        <v>145</v>
      </c>
      <c r="BO86" s="78"/>
      <c r="BP86" s="173" t="s">
        <v>191</v>
      </c>
      <c r="BQ86" s="173" t="s">
        <v>173</v>
      </c>
      <c r="BR86" s="173" t="s">
        <v>174</v>
      </c>
      <c r="BS86" s="173" t="s">
        <v>175</v>
      </c>
      <c r="BT86" s="173" t="s">
        <v>176</v>
      </c>
      <c r="BU86" s="173" t="s">
        <v>177</v>
      </c>
      <c r="BV86" s="173" t="s">
        <v>178</v>
      </c>
      <c r="BW86" s="173" t="s">
        <v>179</v>
      </c>
      <c r="BX86" s="173" t="s">
        <v>180</v>
      </c>
      <c r="BY86" s="173" t="s">
        <v>181</v>
      </c>
      <c r="BZ86" s="175"/>
      <c r="CA86" s="173" t="s">
        <v>192</v>
      </c>
      <c r="CB86" s="173" t="s">
        <v>182</v>
      </c>
      <c r="CC86" s="173" t="s">
        <v>183</v>
      </c>
      <c r="CD86" s="173" t="s">
        <v>184</v>
      </c>
      <c r="CE86" s="173" t="s">
        <v>185</v>
      </c>
      <c r="CF86" s="173" t="s">
        <v>186</v>
      </c>
      <c r="CG86" s="173" t="s">
        <v>187</v>
      </c>
      <c r="CH86" s="173" t="s">
        <v>188</v>
      </c>
      <c r="CI86" s="173" t="s">
        <v>189</v>
      </c>
      <c r="CJ86" s="173" t="s">
        <v>190</v>
      </c>
    </row>
    <row r="87" spans="1:88" x14ac:dyDescent="0.2">
      <c r="A87" s="3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AT87" s="94">
        <v>11</v>
      </c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>
        <v>11</v>
      </c>
      <c r="BF87" s="94"/>
      <c r="BG87" s="94"/>
      <c r="BH87" s="94"/>
      <c r="BI87" s="94"/>
      <c r="BJ87" s="94"/>
      <c r="BK87" s="94"/>
      <c r="BL87" s="94"/>
      <c r="BM87" s="94"/>
      <c r="BN87" s="94"/>
    </row>
    <row r="88" spans="1:88" x14ac:dyDescent="0.2">
      <c r="A88" s="35" t="str">
        <f>D1</f>
        <v>Feb 2024 FC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>
        <f>'ALL K12 FTEs Grade TRACKING'!AT88-'Charters ALL'!AT122</f>
        <v>72462.640000000072</v>
      </c>
      <c r="AU88" s="36">
        <f>'ALL K12 FTEs Grade TRACKING'!AU88-'Charters ALL'!AU122</f>
        <v>73003.12</v>
      </c>
      <c r="AV88" s="36">
        <f>'ALL K12 FTEs Grade TRACKING'!AV88-'Charters ALL'!AV122</f>
        <v>72730.300000000017</v>
      </c>
      <c r="AW88" s="36">
        <f>'ALL K12 FTEs Grade TRACKING'!AW88-'Charters ALL'!AW122</f>
        <v>72357.570000000036</v>
      </c>
      <c r="AX88" s="36">
        <f>'ALL K12 FTEs Grade TRACKING'!AX88-'Charters ALL'!AX122</f>
        <v>71931.120000000083</v>
      </c>
      <c r="AY88" s="36">
        <f>'ALL K12 FTEs Grade TRACKING'!AY88-'Charters ALL'!AY122</f>
        <v>71396.739999999962</v>
      </c>
      <c r="AZ88" s="36">
        <f>'ALL K12 FTEs Grade TRACKING'!AZ88-'Charters ALL'!AZ122</f>
        <v>71023.940000000061</v>
      </c>
      <c r="BA88" s="36">
        <f>'ALL K12 FTEs Grade TRACKING'!BA88-'Charters ALL'!BA122</f>
        <v>70410.37999999999</v>
      </c>
      <c r="BB88" s="36">
        <f>'ALL K12 FTEs Grade TRACKING'!BB88-'Charters ALL'!BB122</f>
        <v>70123.530000000013</v>
      </c>
      <c r="BC88" s="36">
        <f>'ALL K12 FTEs Grade TRACKING'!BC88-'Charters ALL'!BC122</f>
        <v>69620.050000000032</v>
      </c>
      <c r="BD88" s="36"/>
      <c r="BE88" s="36">
        <f>'ALL K12 FTEs Grade TRACKING'!BE88-'Charters ALL'!BE122</f>
        <v>73159.350000000049</v>
      </c>
      <c r="BF88" s="36">
        <f>'ALL K12 FTEs Grade TRACKING'!BF88-'Charters ALL'!BF122</f>
        <v>73731.850000000006</v>
      </c>
      <c r="BG88" s="36">
        <f>'ALL K12 FTEs Grade TRACKING'!BG88-'Charters ALL'!BG122</f>
        <v>73379.150000000009</v>
      </c>
      <c r="BH88" s="36">
        <f>'ALL K12 FTEs Grade TRACKING'!BH88-'Charters ALL'!BH122</f>
        <v>72981.440000000017</v>
      </c>
      <c r="BI88" s="36">
        <f>'ALL K12 FTEs Grade TRACKING'!BI88-'Charters ALL'!BI122</f>
        <v>72667.33</v>
      </c>
      <c r="BJ88" s="36">
        <f>'ALL K12 FTEs Grade TRACKING'!BJ88-'Charters ALL'!BJ122</f>
        <v>72027.000000000087</v>
      </c>
      <c r="BK88" s="36">
        <f>'ALL K12 FTEs Grade TRACKING'!BK88-'Charters ALL'!BK122</f>
        <v>71886.139999999985</v>
      </c>
      <c r="BL88" s="36">
        <f>'ALL K12 FTEs Grade TRACKING'!BL88-'Charters ALL'!BL122</f>
        <v>71383.859999999986</v>
      </c>
      <c r="BM88" s="36">
        <f>'ALL K12 FTEs Grade TRACKING'!BM88-'Charters ALL'!BM122</f>
        <v>71036.470000000016</v>
      </c>
      <c r="BN88" s="36">
        <f>'ALL K12 FTEs Grade TRACKING'!BN88-'Charters ALL'!BN122</f>
        <v>70458.89999999998</v>
      </c>
      <c r="BO88" s="36"/>
      <c r="BP88" s="36">
        <f>'ALL K12 FTEs Grade TRACKING'!BP88-'Charters ALL'!BP122</f>
        <v>74637.180000000037</v>
      </c>
      <c r="BQ88" s="36">
        <f>'ALL K12 FTEs Grade TRACKING'!BQ88-'Charters ALL'!BQ122</f>
        <v>75141.009999999995</v>
      </c>
      <c r="BR88" s="36">
        <f>'ALL K12 FTEs Grade TRACKING'!BR88-'Charters ALL'!BR122</f>
        <v>74877.031115866412</v>
      </c>
      <c r="BS88" s="36">
        <f>'ALL K12 FTEs Grade TRACKING'!BS88-'Charters ALL'!BS122</f>
        <v>74547.691228824435</v>
      </c>
      <c r="BT88" s="36">
        <f>'ALL K12 FTEs Grade TRACKING'!BT88-'Charters ALL'!BT122</f>
        <v>74122.605821801073</v>
      </c>
      <c r="BU88" s="36">
        <f>'ALL K12 FTEs Grade TRACKING'!BU88-'Charters ALL'!BU122</f>
        <v>73469.045716815919</v>
      </c>
      <c r="BV88" s="36">
        <f>'ALL K12 FTEs Grade TRACKING'!BV88-'Charters ALL'!BV122</f>
        <v>73325.2091071045</v>
      </c>
      <c r="BW88" s="36">
        <f>'ALL K12 FTEs Grade TRACKING'!BW88-'Charters ALL'!BW122</f>
        <v>72813.535411357938</v>
      </c>
      <c r="BX88" s="36">
        <f>'ALL K12 FTEs Grade TRACKING'!BX88-'Charters ALL'!BX122</f>
        <v>72459.057270544086</v>
      </c>
      <c r="BY88" s="36">
        <f>'ALL K12 FTEs Grade TRACKING'!BY88-'Charters ALL'!BY122</f>
        <v>71869.634463346563</v>
      </c>
      <c r="CA88" s="36">
        <f>'ALL K12 FTEs Grade TRACKING'!CA88-'Charters ALL'!CA122</f>
        <v>74668.135980080202</v>
      </c>
      <c r="CB88" s="36">
        <f>'ALL K12 FTEs Grade TRACKING'!CB88-'Charters ALL'!CB122</f>
        <v>75174.875367556058</v>
      </c>
      <c r="CC88" s="36">
        <f>'ALL K12 FTEs Grade TRACKING'!CC88-'Charters ALL'!CC122</f>
        <v>74891.84596280285</v>
      </c>
      <c r="CD88" s="36">
        <f>'ALL K12 FTEs Grade TRACKING'!CD88-'Charters ALL'!CD122</f>
        <v>74561.979793511622</v>
      </c>
      <c r="CE88" s="36">
        <f>'ALL K12 FTEs Grade TRACKING'!CE88-'Charters ALL'!CE122</f>
        <v>74136.899194032434</v>
      </c>
      <c r="CF88" s="36">
        <f>'ALL K12 FTEs Grade TRACKING'!CF88-'Charters ALL'!CF122</f>
        <v>73483.492589620379</v>
      </c>
      <c r="CG88" s="36">
        <f>'ALL K12 FTEs Grade TRACKING'!CG88-'Charters ALL'!CG122</f>
        <v>73339.735288316951</v>
      </c>
      <c r="CH88" s="36">
        <f>'ALL K12 FTEs Grade TRACKING'!CH88-'Charters ALL'!CH122</f>
        <v>72827.505479100248</v>
      </c>
      <c r="CI88" s="36">
        <f>'ALL K12 FTEs Grade TRACKING'!CI88-'Charters ALL'!CI122</f>
        <v>72473.04914486206</v>
      </c>
      <c r="CJ88" s="36">
        <f>'ALL K12 FTEs Grade TRACKING'!CJ88-'Charters ALL'!CJ122</f>
        <v>71883.709392474091</v>
      </c>
    </row>
    <row r="89" spans="1:88" s="33" customFormat="1" x14ac:dyDescent="0.2">
      <c r="A89" s="40" t="s">
        <v>8</v>
      </c>
      <c r="B89" s="46">
        <f>'ALL K12 FTEs Grade TRACKING'!B89-'Charters ALL'!B123</f>
        <v>72638.73000000001</v>
      </c>
      <c r="C89" s="46">
        <f>'ALL K12 FTEs Grade TRACKING'!C89-'Charters ALL'!C123</f>
        <v>73013.15999999996</v>
      </c>
      <c r="D89" s="46">
        <f>'ALL K12 FTEs Grade TRACKING'!D89-'Charters ALL'!D123</f>
        <v>72700.50999999998</v>
      </c>
      <c r="E89" s="46">
        <f>'ALL K12 FTEs Grade TRACKING'!E89-'Charters ALL'!E123</f>
        <v>72260.569999999963</v>
      </c>
      <c r="F89" s="46">
        <f>'ALL K12 FTEs Grade TRACKING'!F89-'Charters ALL'!F123</f>
        <v>71868.329999999987</v>
      </c>
      <c r="G89" s="46">
        <f>'ALL K12 FTEs Grade TRACKING'!G89-'Charters ALL'!G123</f>
        <v>71247.599999999948</v>
      </c>
      <c r="H89" s="46">
        <f>'ALL K12 FTEs Grade TRACKING'!H89-'Charters ALL'!H123</f>
        <v>70992.569999999949</v>
      </c>
      <c r="I89" s="46">
        <f>'ALL K12 FTEs Grade TRACKING'!I89-'Charters ALL'!I123</f>
        <v>70505.260000000024</v>
      </c>
      <c r="J89" s="46">
        <f>'ALL K12 FTEs Grade TRACKING'!J89-'Charters ALL'!J123</f>
        <v>70163.16</v>
      </c>
      <c r="K89" s="46">
        <f>'ALL K12 FTEs Grade TRACKING'!K89-'Charters ALL'!K123</f>
        <v>69584.540000000008</v>
      </c>
      <c r="L89" s="46"/>
      <c r="M89" s="46">
        <f>'ALL K12 FTEs Grade TRACKING'!M89-'Charters ALL'!M123</f>
        <v>69864.240000000093</v>
      </c>
      <c r="N89" s="46">
        <f>'ALL K12 FTEs Grade TRACKING'!N89-'Charters ALL'!N123</f>
        <v>70233.68000000008</v>
      </c>
      <c r="O89" s="46">
        <f>'ALL K12 FTEs Grade TRACKING'!O89-'Charters ALL'!O123</f>
        <v>69979.760000000068</v>
      </c>
      <c r="P89" s="46">
        <f>'ALL K12 FTEs Grade TRACKING'!P89-'Charters ALL'!P123</f>
        <v>69648.660000000076</v>
      </c>
      <c r="Q89" s="46">
        <f>'ALL K12 FTEs Grade TRACKING'!Q89-'Charters ALL'!Q123</f>
        <v>69197.200000000055</v>
      </c>
      <c r="R89" s="46">
        <f>'ALL K12 FTEs Grade TRACKING'!R89-'Charters ALL'!R123</f>
        <v>68715.570000000036</v>
      </c>
      <c r="S89" s="46">
        <f>'ALL K12 FTEs Grade TRACKING'!S89-'Charters ALL'!S123</f>
        <v>68505.120000000024</v>
      </c>
      <c r="T89" s="46">
        <f>'ALL K12 FTEs Grade TRACKING'!T89-'Charters ALL'!T123</f>
        <v>68103.180000000095</v>
      </c>
      <c r="U89" s="46">
        <f>'ALL K12 FTEs Grade TRACKING'!U89-'Charters ALL'!U123</f>
        <v>67833.360000000059</v>
      </c>
      <c r="V89" s="46">
        <f>'ALL K12 FTEs Grade TRACKING'!V89-'Charters ALL'!V123</f>
        <v>67143.550000000076</v>
      </c>
      <c r="W89" s="46"/>
      <c r="X89" s="46">
        <f>'ALL K12 FTEs Grade TRACKING'!X89-'Charters ALL'!X123</f>
        <v>70100.590000000098</v>
      </c>
      <c r="Y89" s="46">
        <f>'ALL K12 FTEs Grade TRACKING'!Y89-'Charters ALL'!Y123</f>
        <v>70608.870000000112</v>
      </c>
      <c r="Z89" s="46">
        <f>'ALL K12 FTEs Grade TRACKING'!Z89-'Charters ALL'!Z123</f>
        <v>70332.590000000113</v>
      </c>
      <c r="AA89" s="46">
        <f>'ALL K12 FTEs Grade TRACKING'!AA89-'Charters ALL'!AA123</f>
        <v>70007.750000000116</v>
      </c>
      <c r="AB89" s="46">
        <f>'ALL K12 FTEs Grade TRACKING'!AB89-'Charters ALL'!AB123</f>
        <v>69536.180000000051</v>
      </c>
      <c r="AC89" s="46">
        <f>'ALL K12 FTEs Grade TRACKING'!AC89-'Charters ALL'!AC123</f>
        <v>69022.110000000073</v>
      </c>
      <c r="AD89" s="46">
        <f>'ALL K12 FTEs Grade TRACKING'!AD89-'Charters ALL'!AD123</f>
        <v>68728.09000000004</v>
      </c>
      <c r="AE89" s="46">
        <f>'ALL K12 FTEs Grade TRACKING'!AE89-'Charters ALL'!AE123</f>
        <v>68637.750000000029</v>
      </c>
      <c r="AF89" s="46">
        <f>'ALL K12 FTEs Grade TRACKING'!AF89-'Charters ALL'!AF123</f>
        <v>68268.269999999975</v>
      </c>
      <c r="AG89" s="46">
        <f>'ALL K12 FTEs Grade TRACKING'!AG89-'Charters ALL'!AG123</f>
        <v>67672.599999999977</v>
      </c>
      <c r="AH89" s="46"/>
      <c r="AI89" s="46">
        <f>'ALL K12 FTEs Grade TRACKING'!AI89-'Charters ALL'!AI123</f>
        <v>71592.010000000009</v>
      </c>
      <c r="AJ89" s="46">
        <f>'ALL K12 FTEs Grade TRACKING'!AJ89-'Charters ALL'!AJ123</f>
        <v>71148.610000000059</v>
      </c>
      <c r="AK89" s="46">
        <f>'ALL K12 FTEs Grade TRACKING'!AK89-'Charters ALL'!AK123</f>
        <v>70868.853000000046</v>
      </c>
      <c r="AL89" s="46">
        <f>'ALL K12 FTEs Grade TRACKING'!AL89-'Charters ALL'!AL123</f>
        <v>70529.660000000062</v>
      </c>
      <c r="AM89" s="46">
        <f>'ALL K12 FTEs Grade TRACKING'!AM89-'Charters ALL'!AM123</f>
        <v>70268.680000000022</v>
      </c>
      <c r="AN89" s="46">
        <f>'ALL K12 FTEs Grade TRACKING'!AN89-'Charters ALL'!AN123</f>
        <v>69839.470000000059</v>
      </c>
      <c r="AO89" s="46">
        <f>'ALL K12 FTEs Grade TRACKING'!AO89-'Charters ALL'!AO123</f>
        <v>69772.270000000033</v>
      </c>
      <c r="AP89" s="46">
        <f>'ALL K12 FTEs Grade TRACKING'!AP89-'Charters ALL'!AP123</f>
        <v>69514.579999999987</v>
      </c>
      <c r="AQ89" s="46">
        <f>'ALL K12 FTEs Grade TRACKING'!AQ89-'Charters ALL'!AQ123</f>
        <v>69303.090000000055</v>
      </c>
      <c r="AR89" s="46">
        <f>'ALL K12 FTEs Grade TRACKING'!AR89-'Charters ALL'!AR123</f>
        <v>68921.740000000063</v>
      </c>
      <c r="AS89" s="37"/>
      <c r="AT89" s="46">
        <f>'ALL K12 FTEs Grade TRACKING'!AT89-'Charters ALL'!AT123</f>
        <v>72462.640000000072</v>
      </c>
      <c r="AU89" s="46">
        <f>'ALL K12 FTEs Grade TRACKING'!AU89-'Charters ALL'!AU123</f>
        <v>73003.12</v>
      </c>
      <c r="AV89" s="46">
        <f>'ALL K12 FTEs Grade TRACKING'!AV89-'Charters ALL'!AV123</f>
        <v>72730.300000000017</v>
      </c>
      <c r="AW89" s="46">
        <f>'ALL K12 FTEs Grade TRACKING'!AW89-'Charters ALL'!AW123</f>
        <v>72357.570000000036</v>
      </c>
      <c r="AX89" s="46">
        <f>'ALL K12 FTEs Grade TRACKING'!AX89-'Charters ALL'!AX123</f>
        <v>71931.120000000083</v>
      </c>
      <c r="AY89" s="46">
        <f>'ALL K12 FTEs Grade TRACKING'!AY89-'Charters ALL'!AY123</f>
        <v>71396.739999999962</v>
      </c>
      <c r="AZ89" s="46">
        <f>'ALL K12 FTEs Grade TRACKING'!AZ89-'Charters ALL'!AZ123</f>
        <v>71023.940000000061</v>
      </c>
      <c r="BA89" s="46">
        <f>'ALL K12 FTEs Grade TRACKING'!BA89-'Charters ALL'!BA123</f>
        <v>70410.37999999999</v>
      </c>
      <c r="BB89" s="46">
        <f>'ALL K12 FTEs Grade TRACKING'!BB89-'Charters ALL'!BB123</f>
        <v>70123.530000000013</v>
      </c>
      <c r="BC89" s="46">
        <f>'ALL K12 FTEs Grade TRACKING'!BC89-'Charters ALL'!BC123</f>
        <v>69620.050000000032</v>
      </c>
      <c r="BE89" s="46">
        <f>'ALL K12 FTEs Grade TRACKING'!BE89-'Charters ALL'!BE123</f>
        <v>73162.06000000007</v>
      </c>
      <c r="BF89" s="46">
        <f>'ALL K12 FTEs Grade TRACKING'!BF89-'Charters ALL'!BF123</f>
        <v>73727.090000000026</v>
      </c>
      <c r="BG89" s="46">
        <f>'ALL K12 FTEs Grade TRACKING'!BG89-'Charters ALL'!BG123</f>
        <v>73382.14</v>
      </c>
      <c r="BH89" s="46">
        <f>'ALL K12 FTEs Grade TRACKING'!BH89-'Charters ALL'!BH123</f>
        <v>72980.160000000018</v>
      </c>
      <c r="BI89" s="46">
        <f>'ALL K12 FTEs Grade TRACKING'!BI89-'Charters ALL'!BI123</f>
        <v>72655.220000000016</v>
      </c>
      <c r="BJ89" s="46">
        <f>'ALL K12 FTEs Grade TRACKING'!BJ89-'Charters ALL'!BJ123</f>
        <v>72025.730000000098</v>
      </c>
      <c r="BK89" s="46">
        <f>'ALL K12 FTEs Grade TRACKING'!BK89-'Charters ALL'!BK123</f>
        <v>71885.56</v>
      </c>
      <c r="BL89" s="46">
        <f>'ALL K12 FTEs Grade TRACKING'!BL89-'Charters ALL'!BL123</f>
        <v>71377.749999999985</v>
      </c>
      <c r="BM89" s="46">
        <f>'ALL K12 FTEs Grade TRACKING'!BM89-'Charters ALL'!BM123</f>
        <v>71030.48000000001</v>
      </c>
      <c r="BN89" s="46">
        <f>'ALL K12 FTEs Grade TRACKING'!BN89-'Charters ALL'!BN123</f>
        <v>70477.619999999966</v>
      </c>
      <c r="BO89" s="37"/>
      <c r="BP89" s="46">
        <f>'ALL K12 FTEs Grade TRACKING'!BP89-'Charters ALL'!BP123</f>
        <v>74619.200000000026</v>
      </c>
      <c r="BQ89" s="46">
        <f>'ALL K12 FTEs Grade TRACKING'!BQ89-'Charters ALL'!BQ123</f>
        <v>75139.319999999963</v>
      </c>
      <c r="BR89" s="46">
        <f>'ALL K12 FTEs Grade TRACKING'!BR89-'Charters ALL'!BR123</f>
        <v>74848.299999999988</v>
      </c>
      <c r="BS89" s="46">
        <f>'ALL K12 FTEs Grade TRACKING'!BS89-'Charters ALL'!BS123</f>
        <v>74534.099999999948</v>
      </c>
      <c r="BT89" s="46">
        <f>'ALL K12 FTEs Grade TRACKING'!BT89-'Charters ALL'!BT123</f>
        <v>74103.8</v>
      </c>
      <c r="BU89" s="46">
        <f>'ALL K12 FTEs Grade TRACKING'!BU89-'Charters ALL'!BU123</f>
        <v>73588.01999999999</v>
      </c>
      <c r="BV89" s="46"/>
      <c r="BW89" s="46"/>
      <c r="BX89" s="46"/>
      <c r="BY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</row>
    <row r="90" spans="1:88" x14ac:dyDescent="0.2">
      <c r="A90" s="35" t="s">
        <v>9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 t="str">
        <f t="shared" ref="AH90" si="176">IF(AH89&gt;0,AH89-AH88, " ")</f>
        <v xml:space="preserve"> </v>
      </c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>
        <f t="shared" ref="AT90:BC90" si="177">IF(AT89&gt;0,AT89-AT88, " ")</f>
        <v>0</v>
      </c>
      <c r="AU90" s="38">
        <f t="shared" si="177"/>
        <v>0</v>
      </c>
      <c r="AV90" s="38">
        <f t="shared" si="177"/>
        <v>0</v>
      </c>
      <c r="AW90" s="38">
        <f t="shared" si="177"/>
        <v>0</v>
      </c>
      <c r="AX90" s="38">
        <f t="shared" si="177"/>
        <v>0</v>
      </c>
      <c r="AY90" s="38">
        <f t="shared" si="177"/>
        <v>0</v>
      </c>
      <c r="AZ90" s="38">
        <f t="shared" si="177"/>
        <v>0</v>
      </c>
      <c r="BA90" s="38">
        <f t="shared" si="177"/>
        <v>0</v>
      </c>
      <c r="BB90" s="38">
        <f t="shared" si="177"/>
        <v>0</v>
      </c>
      <c r="BC90" s="38">
        <f t="shared" si="177"/>
        <v>0</v>
      </c>
      <c r="BE90" s="38">
        <f t="shared" ref="BE90:BN90" si="178">IF(BE89&gt;0,BE89-BE88, " ")</f>
        <v>2.7100000000209548</v>
      </c>
      <c r="BF90" s="38">
        <f t="shared" si="178"/>
        <v>-4.7599999999802094</v>
      </c>
      <c r="BG90" s="38">
        <f t="shared" ref="BG90:BI90" si="179">IF(BG89&gt;0,BG89-BG88, " ")</f>
        <v>2.9899999999906868</v>
      </c>
      <c r="BH90" s="38">
        <f t="shared" si="179"/>
        <v>-1.2799999999988358</v>
      </c>
      <c r="BI90" s="38">
        <f t="shared" si="179"/>
        <v>-12.10999999998603</v>
      </c>
      <c r="BJ90" s="38">
        <f t="shared" si="178"/>
        <v>-1.2699999999895226</v>
      </c>
      <c r="BK90" s="38">
        <f t="shared" si="178"/>
        <v>-0.57999999998719431</v>
      </c>
      <c r="BL90" s="38">
        <f t="shared" si="178"/>
        <v>-6.1100000000005821</v>
      </c>
      <c r="BM90" s="38">
        <f t="shared" si="178"/>
        <v>-5.9900000000052387</v>
      </c>
      <c r="BN90" s="38">
        <f t="shared" si="178"/>
        <v>18.719999999986612</v>
      </c>
      <c r="BO90" s="38"/>
      <c r="BP90" s="38">
        <f t="shared" ref="BP90:BQ90" si="180">IF(BP89&gt;0,BP89-BP88, " ")</f>
        <v>-17.980000000010477</v>
      </c>
      <c r="BQ90" s="38">
        <f t="shared" si="180"/>
        <v>-1.6900000000314321</v>
      </c>
      <c r="BR90" s="38">
        <f t="shared" ref="BR90:BY90" si="181">IF(BR89&gt;0,BR89-BR88, " ")</f>
        <v>-28.731115866423352</v>
      </c>
      <c r="BS90" s="38">
        <f t="shared" si="181"/>
        <v>-13.591228824487189</v>
      </c>
      <c r="BT90" s="38">
        <f t="shared" si="181"/>
        <v>-18.805821801070124</v>
      </c>
      <c r="BU90" s="38">
        <f t="shared" si="181"/>
        <v>118.97428318407037</v>
      </c>
      <c r="BV90" s="38" t="str">
        <f t="shared" si="181"/>
        <v xml:space="preserve"> </v>
      </c>
      <c r="BW90" s="38" t="str">
        <f t="shared" si="181"/>
        <v xml:space="preserve"> </v>
      </c>
      <c r="BX90" s="38" t="str">
        <f t="shared" si="181"/>
        <v xml:space="preserve"> </v>
      </c>
      <c r="BY90" s="38" t="str">
        <f t="shared" si="181"/>
        <v xml:space="preserve"> </v>
      </c>
      <c r="CA90" s="38" t="str">
        <f t="shared" ref="CA90:CJ90" si="182">IF(CA89&gt;0,CA89-CA88, " ")</f>
        <v xml:space="preserve"> </v>
      </c>
      <c r="CB90" s="38" t="str">
        <f t="shared" si="182"/>
        <v xml:space="preserve"> </v>
      </c>
      <c r="CC90" s="38" t="str">
        <f t="shared" si="182"/>
        <v xml:space="preserve"> </v>
      </c>
      <c r="CD90" s="38" t="str">
        <f t="shared" si="182"/>
        <v xml:space="preserve"> </v>
      </c>
      <c r="CE90" s="38" t="str">
        <f t="shared" si="182"/>
        <v xml:space="preserve"> </v>
      </c>
      <c r="CF90" s="38" t="str">
        <f t="shared" si="182"/>
        <v xml:space="preserve"> </v>
      </c>
      <c r="CG90" s="38" t="str">
        <f t="shared" si="182"/>
        <v xml:space="preserve"> </v>
      </c>
      <c r="CH90" s="38" t="str">
        <f t="shared" si="182"/>
        <v xml:space="preserve"> </v>
      </c>
      <c r="CI90" s="38" t="str">
        <f t="shared" si="182"/>
        <v xml:space="preserve"> </v>
      </c>
      <c r="CJ90" s="38" t="str">
        <f t="shared" si="182"/>
        <v xml:space="preserve"> </v>
      </c>
    </row>
    <row r="91" spans="1:88" x14ac:dyDescent="0.2">
      <c r="A91" s="40" t="s">
        <v>10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 t="str">
        <f t="shared" ref="AH91" si="183">(IF(AH89&gt;0,AH90/AH88," "))</f>
        <v xml:space="preserve"> </v>
      </c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66"/>
      <c r="AT91" s="41">
        <f t="shared" ref="AT91:AU91" si="184">(IF(AT89&gt;0,AT90/AT88," "))</f>
        <v>0</v>
      </c>
      <c r="AU91" s="41">
        <f t="shared" si="184"/>
        <v>0</v>
      </c>
      <c r="AV91" s="41">
        <f>(IF(AV89&gt;0,AV90/AV88," "))</f>
        <v>0</v>
      </c>
      <c r="AW91" s="41">
        <f t="shared" ref="AW91:BC91" si="185">(IF(AW89&gt;0,AW90/AW88," "))</f>
        <v>0</v>
      </c>
      <c r="AX91" s="41">
        <f t="shared" si="185"/>
        <v>0</v>
      </c>
      <c r="AY91" s="41">
        <f t="shared" si="185"/>
        <v>0</v>
      </c>
      <c r="AZ91" s="41">
        <f t="shared" si="185"/>
        <v>0</v>
      </c>
      <c r="BA91" s="41">
        <f t="shared" si="185"/>
        <v>0</v>
      </c>
      <c r="BB91" s="41">
        <f t="shared" si="185"/>
        <v>0</v>
      </c>
      <c r="BC91" s="41">
        <f t="shared" si="185"/>
        <v>0</v>
      </c>
      <c r="BE91" s="41">
        <f t="shared" ref="BE91:BF91" si="186">(IF(BE89&gt;0,BE90/BE88," "))</f>
        <v>3.7042428616724356E-5</v>
      </c>
      <c r="BF91" s="41">
        <f t="shared" si="186"/>
        <v>-6.4558260778485951E-5</v>
      </c>
      <c r="BG91" s="41">
        <f t="shared" ref="BG91:BI91" si="187">(IF(BG89&gt;0,BG90/BG88," "))</f>
        <v>4.0747269489912138E-5</v>
      </c>
      <c r="BH91" s="41">
        <f t="shared" si="187"/>
        <v>-1.7538705731194611E-5</v>
      </c>
      <c r="BI91" s="41">
        <f t="shared" si="187"/>
        <v>-1.6664985489333418E-4</v>
      </c>
      <c r="BJ91" s="41">
        <f t="shared" ref="BJ91:BN91" si="188">(IF(BJ89&gt;0,BJ90/BJ88," "))</f>
        <v>-1.7632276784948991E-5</v>
      </c>
      <c r="BK91" s="41">
        <f t="shared" si="188"/>
        <v>-8.0683146985941166E-6</v>
      </c>
      <c r="BL91" s="41">
        <f t="shared" si="188"/>
        <v>-8.5593578156190815E-5</v>
      </c>
      <c r="BM91" s="41">
        <f t="shared" si="188"/>
        <v>-8.4322883724447987E-5</v>
      </c>
      <c r="BN91" s="41">
        <f t="shared" si="188"/>
        <v>2.6568680464762604E-4</v>
      </c>
      <c r="BO91" s="66"/>
      <c r="BP91" s="41">
        <f t="shared" ref="BP91:BQ91" si="189">(IF(BP89&gt;0,BP90/BP88," "))</f>
        <v>-2.4089870490833748E-4</v>
      </c>
      <c r="BQ91" s="41">
        <f t="shared" si="189"/>
        <v>-2.2491047166273547E-5</v>
      </c>
      <c r="BR91" s="41">
        <f t="shared" ref="BR91:BY91" si="190">(IF(BR89&gt;0,BR90/BR88," "))</f>
        <v>-3.8371067119320171E-4</v>
      </c>
      <c r="BS91" s="41">
        <f t="shared" si="190"/>
        <v>-1.8231589202097296E-4</v>
      </c>
      <c r="BT91" s="41">
        <f t="shared" si="190"/>
        <v>-2.5371236740221191E-4</v>
      </c>
      <c r="BU91" s="41">
        <f t="shared" si="190"/>
        <v>1.6193797268396943E-3</v>
      </c>
      <c r="BV91" s="41" t="str">
        <f t="shared" si="190"/>
        <v xml:space="preserve"> </v>
      </c>
      <c r="BW91" s="41" t="str">
        <f t="shared" si="190"/>
        <v xml:space="preserve"> </v>
      </c>
      <c r="BX91" s="41" t="str">
        <f t="shared" si="190"/>
        <v xml:space="preserve"> </v>
      </c>
      <c r="BY91" s="41" t="str">
        <f t="shared" si="190"/>
        <v xml:space="preserve"> </v>
      </c>
      <c r="CA91" s="41" t="str">
        <f t="shared" ref="CA91:CJ91" si="191">(IF(CA89&gt;0,CA90/CA88," "))</f>
        <v xml:space="preserve"> </v>
      </c>
      <c r="CB91" s="41" t="str">
        <f t="shared" si="191"/>
        <v xml:space="preserve"> </v>
      </c>
      <c r="CC91" s="41" t="str">
        <f t="shared" si="191"/>
        <v xml:space="preserve"> </v>
      </c>
      <c r="CD91" s="41" t="str">
        <f t="shared" si="191"/>
        <v xml:space="preserve"> </v>
      </c>
      <c r="CE91" s="41" t="str">
        <f t="shared" si="191"/>
        <v xml:space="preserve"> </v>
      </c>
      <c r="CF91" s="41" t="str">
        <f t="shared" si="191"/>
        <v xml:space="preserve"> </v>
      </c>
      <c r="CG91" s="41" t="str">
        <f t="shared" si="191"/>
        <v xml:space="preserve"> </v>
      </c>
      <c r="CH91" s="41" t="str">
        <f t="shared" si="191"/>
        <v xml:space="preserve"> </v>
      </c>
      <c r="CI91" s="41" t="str">
        <f t="shared" si="191"/>
        <v xml:space="preserve"> </v>
      </c>
      <c r="CJ91" s="41" t="str">
        <f t="shared" si="191"/>
        <v xml:space="preserve"> </v>
      </c>
    </row>
    <row r="93" spans="1:88" x14ac:dyDescent="0.2">
      <c r="A93" s="22" t="s">
        <v>41</v>
      </c>
      <c r="B93" s="63" t="s">
        <v>70</v>
      </c>
      <c r="C93" s="63" t="s">
        <v>71</v>
      </c>
      <c r="D93" s="63" t="s">
        <v>72</v>
      </c>
      <c r="E93" s="63" t="s">
        <v>73</v>
      </c>
      <c r="F93" s="63" t="s">
        <v>74</v>
      </c>
      <c r="G93" s="63" t="s">
        <v>75</v>
      </c>
      <c r="H93" s="63" t="s">
        <v>76</v>
      </c>
      <c r="I93" s="63" t="s">
        <v>77</v>
      </c>
      <c r="J93" s="63" t="s">
        <v>78</v>
      </c>
      <c r="K93" s="63" t="s">
        <v>79</v>
      </c>
      <c r="L93" s="63"/>
      <c r="M93" s="63" t="s">
        <v>80</v>
      </c>
      <c r="N93" s="63" t="s">
        <v>81</v>
      </c>
      <c r="O93" s="63" t="s">
        <v>82</v>
      </c>
      <c r="P93" s="63" t="s">
        <v>83</v>
      </c>
      <c r="Q93" s="63" t="s">
        <v>84</v>
      </c>
      <c r="R93" s="63" t="s">
        <v>85</v>
      </c>
      <c r="S93" s="63" t="s">
        <v>86</v>
      </c>
      <c r="T93" s="63" t="s">
        <v>87</v>
      </c>
      <c r="U93" s="63" t="s">
        <v>88</v>
      </c>
      <c r="V93" s="63" t="s">
        <v>89</v>
      </c>
      <c r="X93" s="63" t="s">
        <v>90</v>
      </c>
      <c r="Y93" s="63" t="s">
        <v>91</v>
      </c>
      <c r="Z93" s="63" t="s">
        <v>92</v>
      </c>
      <c r="AA93" s="63" t="s">
        <v>93</v>
      </c>
      <c r="AB93" s="63" t="s">
        <v>94</v>
      </c>
      <c r="AC93" s="63" t="s">
        <v>95</v>
      </c>
      <c r="AD93" s="63" t="s">
        <v>96</v>
      </c>
      <c r="AE93" s="63" t="s">
        <v>97</v>
      </c>
      <c r="AF93" s="63" t="s">
        <v>98</v>
      </c>
      <c r="AG93" s="63" t="s">
        <v>99</v>
      </c>
      <c r="AI93" s="63" t="s">
        <v>100</v>
      </c>
      <c r="AJ93" s="63" t="s">
        <v>101</v>
      </c>
      <c r="AK93" s="63" t="s">
        <v>102</v>
      </c>
      <c r="AL93" s="63" t="s">
        <v>103</v>
      </c>
      <c r="AM93" s="63" t="s">
        <v>104</v>
      </c>
      <c r="AN93" s="63" t="s">
        <v>105</v>
      </c>
      <c r="AO93" s="63" t="s">
        <v>106</v>
      </c>
      <c r="AP93" s="63" t="s">
        <v>107</v>
      </c>
      <c r="AQ93" s="63" t="s">
        <v>108</v>
      </c>
      <c r="AR93" s="63" t="s">
        <v>109</v>
      </c>
      <c r="AS93" s="78"/>
      <c r="AT93" s="63" t="s">
        <v>126</v>
      </c>
      <c r="AU93" s="63" t="s">
        <v>127</v>
      </c>
      <c r="AV93" s="63" t="s">
        <v>128</v>
      </c>
      <c r="AW93" s="63" t="s">
        <v>129</v>
      </c>
      <c r="AX93" s="63" t="s">
        <v>130</v>
      </c>
      <c r="AY93" s="63" t="s">
        <v>131</v>
      </c>
      <c r="AZ93" s="63" t="s">
        <v>132</v>
      </c>
      <c r="BA93" s="63" t="s">
        <v>133</v>
      </c>
      <c r="BB93" s="63" t="s">
        <v>134</v>
      </c>
      <c r="BC93" s="63" t="s">
        <v>135</v>
      </c>
      <c r="BE93" s="63" t="s">
        <v>136</v>
      </c>
      <c r="BF93" s="63" t="s">
        <v>137</v>
      </c>
      <c r="BG93" s="63" t="s">
        <v>138</v>
      </c>
      <c r="BH93" s="63" t="s">
        <v>139</v>
      </c>
      <c r="BI93" s="63" t="s">
        <v>140</v>
      </c>
      <c r="BJ93" s="63" t="s">
        <v>141</v>
      </c>
      <c r="BK93" s="63" t="s">
        <v>142</v>
      </c>
      <c r="BL93" s="63" t="s">
        <v>143</v>
      </c>
      <c r="BM93" s="63" t="s">
        <v>144</v>
      </c>
      <c r="BN93" s="63" t="s">
        <v>145</v>
      </c>
      <c r="BO93" s="78"/>
      <c r="BP93" s="173" t="s">
        <v>191</v>
      </c>
      <c r="BQ93" s="173" t="s">
        <v>173</v>
      </c>
      <c r="BR93" s="173" t="s">
        <v>174</v>
      </c>
      <c r="BS93" s="173" t="s">
        <v>175</v>
      </c>
      <c r="BT93" s="173" t="s">
        <v>176</v>
      </c>
      <c r="BU93" s="173" t="s">
        <v>177</v>
      </c>
      <c r="BV93" s="173" t="s">
        <v>178</v>
      </c>
      <c r="BW93" s="173" t="s">
        <v>179</v>
      </c>
      <c r="BX93" s="173" t="s">
        <v>180</v>
      </c>
      <c r="BY93" s="173" t="s">
        <v>181</v>
      </c>
      <c r="BZ93" s="175"/>
      <c r="CA93" s="173" t="s">
        <v>192</v>
      </c>
      <c r="CB93" s="173" t="s">
        <v>182</v>
      </c>
      <c r="CC93" s="173" t="s">
        <v>183</v>
      </c>
      <c r="CD93" s="173" t="s">
        <v>184</v>
      </c>
      <c r="CE93" s="173" t="s">
        <v>185</v>
      </c>
      <c r="CF93" s="173" t="s">
        <v>186</v>
      </c>
      <c r="CG93" s="173" t="s">
        <v>187</v>
      </c>
      <c r="CH93" s="173" t="s">
        <v>188</v>
      </c>
      <c r="CI93" s="173" t="s">
        <v>189</v>
      </c>
      <c r="CJ93" s="173" t="s">
        <v>190</v>
      </c>
    </row>
    <row r="94" spans="1:88" x14ac:dyDescent="0.2">
      <c r="A94" s="3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AT94" s="94">
        <v>12</v>
      </c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>
        <v>12</v>
      </c>
      <c r="BF94" s="94"/>
      <c r="BG94" s="94"/>
      <c r="BH94" s="94"/>
      <c r="BI94" s="94"/>
      <c r="BJ94" s="94"/>
      <c r="BK94" s="94"/>
      <c r="BL94" s="94"/>
      <c r="BM94" s="94"/>
      <c r="BN94" s="94"/>
    </row>
    <row r="95" spans="1:88" x14ac:dyDescent="0.2">
      <c r="A95" s="35" t="str">
        <f>D1</f>
        <v>Feb 2024 FC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>
        <f>'ALL K12 FTEs Grade TRACKING'!AT95-'Charters ALL'!AT129</f>
        <v>71617.580000000118</v>
      </c>
      <c r="AU95" s="36">
        <f>'ALL K12 FTEs Grade TRACKING'!AU95-'Charters ALL'!AU129</f>
        <v>72539.520000000033</v>
      </c>
      <c r="AV95" s="36">
        <f>'ALL K12 FTEs Grade TRACKING'!AV95-'Charters ALL'!AV129</f>
        <v>71828.710000000152</v>
      </c>
      <c r="AW95" s="36">
        <f>'ALL K12 FTEs Grade TRACKING'!AW95-'Charters ALL'!AW129</f>
        <v>70973.730000000083</v>
      </c>
      <c r="AX95" s="36">
        <f>'ALL K12 FTEs Grade TRACKING'!AX95-'Charters ALL'!AX129</f>
        <v>70390.690000000119</v>
      </c>
      <c r="AY95" s="36">
        <f>'ALL K12 FTEs Grade TRACKING'!AY95-'Charters ALL'!AY129</f>
        <v>68820.290000000066</v>
      </c>
      <c r="AZ95" s="36">
        <f>'ALL K12 FTEs Grade TRACKING'!AZ95-'Charters ALL'!AZ129</f>
        <v>67912.970000000074</v>
      </c>
      <c r="BA95" s="36">
        <f>'ALL K12 FTEs Grade TRACKING'!BA95-'Charters ALL'!BA129</f>
        <v>66916.950000000055</v>
      </c>
      <c r="BB95" s="36">
        <f>'ALL K12 FTEs Grade TRACKING'!BB95-'Charters ALL'!BB129</f>
        <v>66277.880000000019</v>
      </c>
      <c r="BC95" s="36">
        <f>'ALL K12 FTEs Grade TRACKING'!BC95-'Charters ALL'!BC129</f>
        <v>65443.620000000017</v>
      </c>
      <c r="BD95" s="36"/>
      <c r="BE95" s="36">
        <f>'ALL K12 FTEs Grade TRACKING'!BE95-'Charters ALL'!BE129</f>
        <v>70881.990000000107</v>
      </c>
      <c r="BF95" s="36">
        <f>'ALL K12 FTEs Grade TRACKING'!BF95-'Charters ALL'!BF129</f>
        <v>71690.880000000107</v>
      </c>
      <c r="BG95" s="36">
        <f>'ALL K12 FTEs Grade TRACKING'!BG95-'Charters ALL'!BG129</f>
        <v>71280.16000000012</v>
      </c>
      <c r="BH95" s="36">
        <f>'ALL K12 FTEs Grade TRACKING'!BH95-'Charters ALL'!BH129</f>
        <v>70566.270000000091</v>
      </c>
      <c r="BI95" s="36">
        <f>'ALL K12 FTEs Grade TRACKING'!BI95-'Charters ALL'!BI129</f>
        <v>70044.710000000108</v>
      </c>
      <c r="BJ95" s="36">
        <f>'ALL K12 FTEs Grade TRACKING'!BJ95-'Charters ALL'!BJ129</f>
        <v>68540.88</v>
      </c>
      <c r="BK95" s="36">
        <f>'ALL K12 FTEs Grade TRACKING'!BK95-'Charters ALL'!BK129</f>
        <v>67784.620000000097</v>
      </c>
      <c r="BL95" s="36">
        <f>'ALL K12 FTEs Grade TRACKING'!BL95-'Charters ALL'!BL129</f>
        <v>66718.960000000079</v>
      </c>
      <c r="BM95" s="36">
        <f>'ALL K12 FTEs Grade TRACKING'!BM95-'Charters ALL'!BM129</f>
        <v>66037.520000000077</v>
      </c>
      <c r="BN95" s="36">
        <f>'ALL K12 FTEs Grade TRACKING'!BN95-'Charters ALL'!BN129</f>
        <v>65302.164900000083</v>
      </c>
      <c r="BO95" s="36"/>
      <c r="BP95" s="36">
        <f>'ALL K12 FTEs Grade TRACKING'!BP95-'Charters ALL'!BQP29</f>
        <v>70857.100000000035</v>
      </c>
      <c r="BQ95" s="36">
        <f>'ALL K12 FTEs Grade TRACKING'!BQ95-'Charters ALL'!BQQ29</f>
        <v>71581</v>
      </c>
      <c r="BR95" s="36">
        <f>'ALL K12 FTEs Grade TRACKING'!BR95-'Charters ALL'!BQR29</f>
        <v>71414</v>
      </c>
      <c r="BS95" s="36">
        <f>'ALL K12 FTEs Grade TRACKING'!BS95-'Charters ALL'!BQS29</f>
        <v>70505</v>
      </c>
      <c r="BT95" s="36">
        <f>'ALL K12 FTEs Grade TRACKING'!BT95-'Charters ALL'!BQT29</f>
        <v>70082</v>
      </c>
      <c r="BU95" s="36">
        <f>'ALL K12 FTEs Grade TRACKING'!BU95-'Charters ALL'!BQU29</f>
        <v>68583.082007292978</v>
      </c>
      <c r="BV95" s="36">
        <f>'ALL K12 FTEs Grade TRACKING'!BV95-'Charters ALL'!BQV29</f>
        <v>67824.897355669716</v>
      </c>
      <c r="BW95" s="36">
        <f>'ALL K12 FTEs Grade TRACKING'!BW95-'Charters ALL'!BQW29</f>
        <v>66761.284853067526</v>
      </c>
      <c r="BX95" s="36">
        <f>'ALL K12 FTEs Grade TRACKING'!BX95-'Charters ALL'!BQX29</f>
        <v>66084.77233477043</v>
      </c>
      <c r="BY95" s="36">
        <f>'ALL K12 FTEs Grade TRACKING'!BY95-'Charters ALL'!BQY29</f>
        <v>65350.46596233247</v>
      </c>
      <c r="CA95" s="36">
        <f>'ALL K12 FTEs Grade TRACKING'!CA95-'Charters ALL'!CA129</f>
        <v>72846.06480436842</v>
      </c>
      <c r="CB95" s="36">
        <f>'ALL K12 FTEs Grade TRACKING'!CB95-'Charters ALL'!CB129</f>
        <v>73600.560751066485</v>
      </c>
      <c r="CC95" s="36">
        <f>'ALL K12 FTEs Grade TRACKING'!CC95-'Charters ALL'!CC129</f>
        <v>73428.317609840407</v>
      </c>
      <c r="CD95" s="36">
        <f>'ALL K12 FTEs Grade TRACKING'!CD95-'Charters ALL'!CD129</f>
        <v>72485.370063720708</v>
      </c>
      <c r="CE95" s="36">
        <f>'ALL K12 FTEs Grade TRACKING'!CE95-'Charters ALL'!CE129</f>
        <v>72051.574813292318</v>
      </c>
      <c r="CF95" s="36">
        <f>'ALL K12 FTEs Grade TRACKING'!CF95-'Charters ALL'!CF129</f>
        <v>70502.373525835661</v>
      </c>
      <c r="CG95" s="36">
        <f>'ALL K12 FTEs Grade TRACKING'!CG95-'Charters ALL'!CG129</f>
        <v>69725.054510449161</v>
      </c>
      <c r="CH95" s="36">
        <f>'ALL K12 FTEs Grade TRACKING'!CH95-'Charters ALL'!CH129</f>
        <v>68627.81627530625</v>
      </c>
      <c r="CI95" s="36">
        <f>'ALL K12 FTEs Grade TRACKING'!CI95-'Charters ALL'!CI129</f>
        <v>67924.7363628928</v>
      </c>
      <c r="CJ95" s="36">
        <f>'ALL K12 FTEs Grade TRACKING'!CJ95-'Charters ALL'!CJ129</f>
        <v>67167.736446141294</v>
      </c>
    </row>
    <row r="96" spans="1:88" s="33" customFormat="1" x14ac:dyDescent="0.2">
      <c r="A96" s="40" t="s">
        <v>8</v>
      </c>
      <c r="B96" s="46">
        <f>'ALL K12 FTEs Grade TRACKING'!B96-'Charters ALL'!B130</f>
        <v>73509.289999999964</v>
      </c>
      <c r="C96" s="46">
        <f>'ALL K12 FTEs Grade TRACKING'!C96-'Charters ALL'!C130</f>
        <v>74433.140000000014</v>
      </c>
      <c r="D96" s="46">
        <f>'ALL K12 FTEs Grade TRACKING'!D96-'Charters ALL'!D130</f>
        <v>73929.800000000105</v>
      </c>
      <c r="E96" s="46">
        <f>'ALL K12 FTEs Grade TRACKING'!E96-'Charters ALL'!E130</f>
        <v>73157.099999999977</v>
      </c>
      <c r="F96" s="46">
        <f>'ALL K12 FTEs Grade TRACKING'!F96-'Charters ALL'!F130</f>
        <v>72539.569999999978</v>
      </c>
      <c r="G96" s="46">
        <f>'ALL K12 FTEs Grade TRACKING'!G96-'Charters ALL'!G130</f>
        <v>70993.879999999932</v>
      </c>
      <c r="H96" s="46">
        <f>'ALL K12 FTEs Grade TRACKING'!H96-'Charters ALL'!H130</f>
        <v>70142.589999999982</v>
      </c>
      <c r="I96" s="46">
        <f>'ALL K12 FTEs Grade TRACKING'!I96-'Charters ALL'!I130</f>
        <v>69094.059999999969</v>
      </c>
      <c r="J96" s="46">
        <f>'ALL K12 FTEs Grade TRACKING'!J96-'Charters ALL'!J130</f>
        <v>68411.769999999975</v>
      </c>
      <c r="K96" s="46">
        <f>'ALL K12 FTEs Grade TRACKING'!K96-'Charters ALL'!K130</f>
        <v>67190.039999999994</v>
      </c>
      <c r="L96" s="46"/>
      <c r="M96" s="46">
        <f>'ALL K12 FTEs Grade TRACKING'!M96-'Charters ALL'!M130</f>
        <v>70087.980000000083</v>
      </c>
      <c r="N96" s="46">
        <f>'ALL K12 FTEs Grade TRACKING'!N96-'Charters ALL'!N130</f>
        <v>71044.130000000019</v>
      </c>
      <c r="O96" s="46">
        <f>'ALL K12 FTEs Grade TRACKING'!O96-'Charters ALL'!O130</f>
        <v>70557.430000000095</v>
      </c>
      <c r="P96" s="46">
        <f>'ALL K12 FTEs Grade TRACKING'!P96-'Charters ALL'!P130</f>
        <v>69685.370000000054</v>
      </c>
      <c r="Q96" s="46">
        <f>'ALL K12 FTEs Grade TRACKING'!Q96-'Charters ALL'!Q130</f>
        <v>69067.300000000032</v>
      </c>
      <c r="R96" s="46">
        <f>'ALL K12 FTEs Grade TRACKING'!R96-'Charters ALL'!R130</f>
        <v>67732.420000000042</v>
      </c>
      <c r="S96" s="46">
        <f>'ALL K12 FTEs Grade TRACKING'!S96-'Charters ALL'!S130</f>
        <v>67103.61000000003</v>
      </c>
      <c r="T96" s="46">
        <f>'ALL K12 FTEs Grade TRACKING'!T96-'Charters ALL'!T130</f>
        <v>66287.980000000025</v>
      </c>
      <c r="U96" s="46">
        <f>'ALL K12 FTEs Grade TRACKING'!U96-'Charters ALL'!U130</f>
        <v>65642.500000000073</v>
      </c>
      <c r="V96" s="46">
        <f>'ALL K12 FTEs Grade TRACKING'!V96-'Charters ALL'!V130</f>
        <v>64612.160000000062</v>
      </c>
      <c r="X96" s="46">
        <f>'ALL K12 FTEs Grade TRACKING'!X96-'Charters ALL'!X130</f>
        <v>69026.09000000004</v>
      </c>
      <c r="Y96" s="46">
        <f>'ALL K12 FTEs Grade TRACKING'!Y96-'Charters ALL'!Y130</f>
        <v>69907.640000000087</v>
      </c>
      <c r="Z96" s="46">
        <f>'ALL K12 FTEs Grade TRACKING'!Z96-'Charters ALL'!Z130</f>
        <v>69272.230000000083</v>
      </c>
      <c r="AA96" s="46">
        <f>'ALL K12 FTEs Grade TRACKING'!AA96-'Charters ALL'!AA130</f>
        <v>68512.580000000075</v>
      </c>
      <c r="AB96" s="46">
        <f>'ALL K12 FTEs Grade TRACKING'!AB96-'Charters ALL'!AB130</f>
        <v>68027.890000000058</v>
      </c>
      <c r="AC96" s="46">
        <f>'ALL K12 FTEs Grade TRACKING'!AC96-'Charters ALL'!AC130</f>
        <v>66530.850000000108</v>
      </c>
      <c r="AD96" s="46">
        <f>'ALL K12 FTEs Grade TRACKING'!AD96-'Charters ALL'!AD130</f>
        <v>65858.040000000095</v>
      </c>
      <c r="AE96" s="46">
        <f>'ALL K12 FTEs Grade TRACKING'!AE96-'Charters ALL'!AE130</f>
        <v>65730.079999999973</v>
      </c>
      <c r="AF96" s="46">
        <f>'ALL K12 FTEs Grade TRACKING'!AF96-'Charters ALL'!AF130</f>
        <v>65084.549999999967</v>
      </c>
      <c r="AG96" s="46">
        <f>'ALL K12 FTEs Grade TRACKING'!AG96-'Charters ALL'!AG130</f>
        <v>64052.069999999963</v>
      </c>
      <c r="AI96" s="46">
        <f>'ALL K12 FTEs Grade TRACKING'!AI96-'Charters ALL'!AI130</f>
        <v>69959.290000000052</v>
      </c>
      <c r="AJ96" s="46">
        <f>'ALL K12 FTEs Grade TRACKING'!AJ96-'Charters ALL'!AJ130</f>
        <v>69844.260000000053</v>
      </c>
      <c r="AK96" s="46">
        <f>'ALL K12 FTEs Grade TRACKING'!AK96-'Charters ALL'!AK130</f>
        <v>69400.000000000058</v>
      </c>
      <c r="AL96" s="46">
        <f>'ALL K12 FTEs Grade TRACKING'!AL96-'Charters ALL'!AL130</f>
        <v>68666.01999999999</v>
      </c>
      <c r="AM96" s="46">
        <f>'ALL K12 FTEs Grade TRACKING'!AM96-'Charters ALL'!AM130</f>
        <v>68227.709999999977</v>
      </c>
      <c r="AN96" s="46">
        <f>'ALL K12 FTEs Grade TRACKING'!AN96-'Charters ALL'!AN130</f>
        <v>67202.170000000086</v>
      </c>
      <c r="AO96" s="46">
        <f>'ALL K12 FTEs Grade TRACKING'!AO96-'Charters ALL'!AO130</f>
        <v>66575.270000000077</v>
      </c>
      <c r="AP96" s="46">
        <f>'ALL K12 FTEs Grade TRACKING'!AP96-'Charters ALL'!AP130</f>
        <v>65797.590000000113</v>
      </c>
      <c r="AQ96" s="46">
        <f>'ALL K12 FTEs Grade TRACKING'!AQ96-'Charters ALL'!AQ130</f>
        <v>65062.950000000055</v>
      </c>
      <c r="AR96" s="46">
        <f>'ALL K12 FTEs Grade TRACKING'!AR96-'Charters ALL'!AR130</f>
        <v>64328.680000000073</v>
      </c>
      <c r="AS96" s="37"/>
      <c r="AT96" s="46">
        <f>'ALL K12 FTEs Grade TRACKING'!AT96-'Charters ALL'!AT130</f>
        <v>71617.580000000118</v>
      </c>
      <c r="AU96" s="46">
        <f>'ALL K12 FTEs Grade TRACKING'!AU96-'Charters ALL'!AU130</f>
        <v>72539.520000000033</v>
      </c>
      <c r="AV96" s="46">
        <f>'ALL K12 FTEs Grade TRACKING'!AV96-'Charters ALL'!AV130</f>
        <v>71828.710000000152</v>
      </c>
      <c r="AW96" s="46">
        <f>'ALL K12 FTEs Grade TRACKING'!AW96-'Charters ALL'!AW130</f>
        <v>70973.730000000083</v>
      </c>
      <c r="AX96" s="46">
        <f>'ALL K12 FTEs Grade TRACKING'!AX96-'Charters ALL'!AX130</f>
        <v>70390.690000000119</v>
      </c>
      <c r="AY96" s="46">
        <f>'ALL K12 FTEs Grade TRACKING'!AY96-'Charters ALL'!AY130</f>
        <v>68820.290000000066</v>
      </c>
      <c r="AZ96" s="46">
        <f>'ALL K12 FTEs Grade TRACKING'!AZ96-'Charters ALL'!AZ130</f>
        <v>67912.970000000074</v>
      </c>
      <c r="BA96" s="46">
        <f>'ALL K12 FTEs Grade TRACKING'!BA96-'Charters ALL'!BA130</f>
        <v>66916.950000000055</v>
      </c>
      <c r="BB96" s="46">
        <f>'ALL K12 FTEs Grade TRACKING'!BB96-'Charters ALL'!BB130</f>
        <v>66277.880000000019</v>
      </c>
      <c r="BC96" s="46">
        <f>'ALL K12 FTEs Grade TRACKING'!BC96-'Charters ALL'!BC130</f>
        <v>65443.620000000017</v>
      </c>
      <c r="BE96" s="46">
        <f>'ALL K12 FTEs Grade TRACKING'!BE96-'Charters ALL'!BE130</f>
        <v>70863.460000000108</v>
      </c>
      <c r="BF96" s="46">
        <f>'ALL K12 FTEs Grade TRACKING'!BF96-'Charters ALL'!BF130</f>
        <v>71711.420000000115</v>
      </c>
      <c r="BG96" s="46">
        <f>'ALL K12 FTEs Grade TRACKING'!BG96-'Charters ALL'!BG130</f>
        <v>71266.610000000132</v>
      </c>
      <c r="BH96" s="46">
        <f>'ALL K12 FTEs Grade TRACKING'!BH96-'Charters ALL'!BH130</f>
        <v>70543.780000000101</v>
      </c>
      <c r="BI96" s="46">
        <f>'ALL K12 FTEs Grade TRACKING'!BI96-'Charters ALL'!BI130</f>
        <v>70034.39000000013</v>
      </c>
      <c r="BJ96" s="46">
        <f>'ALL K12 FTEs Grade TRACKING'!BJ96-'Charters ALL'!BJ130</f>
        <v>68531.200000000026</v>
      </c>
      <c r="BK96" s="46">
        <f>'ALL K12 FTEs Grade TRACKING'!BK96-'Charters ALL'!BK130</f>
        <v>67788.860000000102</v>
      </c>
      <c r="BL96" s="46">
        <f>'ALL K12 FTEs Grade TRACKING'!BL96-'Charters ALL'!BL130</f>
        <v>66717.520000000077</v>
      </c>
      <c r="BM96" s="46">
        <f>'ALL K12 FTEs Grade TRACKING'!BM96-'Charters ALL'!BM130</f>
        <v>66108.920000000086</v>
      </c>
      <c r="BN96" s="46">
        <f>'ALL K12 FTEs Grade TRACKING'!BN96-'Charters ALL'!BN130</f>
        <v>65345.214900000101</v>
      </c>
      <c r="BO96" s="37"/>
      <c r="BP96" s="46">
        <f>'ALL K12 FTEs Grade TRACKING'!BP96-'Charters ALL'!BP130</f>
        <v>70601.22000000003</v>
      </c>
      <c r="BQ96" s="46">
        <f>'ALL K12 FTEs Grade TRACKING'!BQ96-'Charters ALL'!BQ130</f>
        <v>71324.730000000141</v>
      </c>
      <c r="BR96" s="46">
        <f>'ALL K12 FTEs Grade TRACKING'!BR96-'Charters ALL'!BR130</f>
        <v>71142.920100000061</v>
      </c>
      <c r="BS96" s="46">
        <f>'ALL K12 FTEs Grade TRACKING'!BS96-'Charters ALL'!BS130</f>
        <v>70255.630000000063</v>
      </c>
      <c r="BT96" s="46">
        <f>'ALL K12 FTEs Grade TRACKING'!BT96-'Charters ALL'!BT130</f>
        <v>69814.310000000114</v>
      </c>
      <c r="BU96" s="46">
        <f>'ALL K12 FTEs Grade TRACKING'!BU96-'Charters ALL'!BU130</f>
        <v>68614.960000000123</v>
      </c>
      <c r="BV96" s="46"/>
      <c r="BW96" s="46"/>
      <c r="BX96" s="46"/>
      <c r="BY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</row>
    <row r="97" spans="1:88" x14ac:dyDescent="0.2">
      <c r="A97" s="35" t="s">
        <v>9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 t="str">
        <f t="shared" ref="AH97" si="192">IF(AH96&gt;0,AH96-AH95, " ")</f>
        <v xml:space="preserve"> </v>
      </c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>
        <f t="shared" ref="AT97:BC97" si="193">IF(AT96&gt;0,AT96-AT95, " ")</f>
        <v>0</v>
      </c>
      <c r="AU97" s="38">
        <f t="shared" si="193"/>
        <v>0</v>
      </c>
      <c r="AV97" s="38">
        <f t="shared" si="193"/>
        <v>0</v>
      </c>
      <c r="AW97" s="38">
        <f t="shared" si="193"/>
        <v>0</v>
      </c>
      <c r="AX97" s="38">
        <f t="shared" si="193"/>
        <v>0</v>
      </c>
      <c r="AY97" s="38">
        <f t="shared" si="193"/>
        <v>0</v>
      </c>
      <c r="AZ97" s="38">
        <f t="shared" si="193"/>
        <v>0</v>
      </c>
      <c r="BA97" s="38">
        <f t="shared" si="193"/>
        <v>0</v>
      </c>
      <c r="BB97" s="38">
        <f t="shared" si="193"/>
        <v>0</v>
      </c>
      <c r="BC97" s="38">
        <f t="shared" si="193"/>
        <v>0</v>
      </c>
      <c r="BE97" s="38">
        <f t="shared" ref="BE97:BN97" si="194">IF(BE96&gt;0,BE96-BE95, " ")</f>
        <v>-18.529999999998836</v>
      </c>
      <c r="BF97" s="38">
        <f t="shared" si="194"/>
        <v>20.540000000008149</v>
      </c>
      <c r="BG97" s="38">
        <f t="shared" ref="BG97:BI97" si="195">IF(BG96&gt;0,BG96-BG95, " ")</f>
        <v>-13.549999999988358</v>
      </c>
      <c r="BH97" s="38">
        <f t="shared" si="195"/>
        <v>-22.489999999990687</v>
      </c>
      <c r="BI97" s="38">
        <f t="shared" si="195"/>
        <v>-10.319999999977881</v>
      </c>
      <c r="BJ97" s="38">
        <f t="shared" si="194"/>
        <v>-9.6799999999784632</v>
      </c>
      <c r="BK97" s="38">
        <f t="shared" si="194"/>
        <v>4.2400000000052387</v>
      </c>
      <c r="BL97" s="38">
        <f t="shared" si="194"/>
        <v>-1.4400000000023283</v>
      </c>
      <c r="BM97" s="38">
        <f t="shared" si="194"/>
        <v>71.400000000008731</v>
      </c>
      <c r="BN97" s="38">
        <f t="shared" si="194"/>
        <v>43.050000000017462</v>
      </c>
      <c r="BO97" s="38"/>
      <c r="BP97" s="38">
        <f t="shared" ref="BP97:BQ97" si="196">IF(BP96&gt;0,BP96-BP95, " ")</f>
        <v>-255.88000000000466</v>
      </c>
      <c r="BQ97" s="38">
        <f t="shared" si="196"/>
        <v>-256.26999999985856</v>
      </c>
      <c r="BR97" s="38">
        <f t="shared" ref="BR97:BY97" si="197">IF(BR96&gt;0,BR96-BR95, " ")</f>
        <v>-271.07989999993879</v>
      </c>
      <c r="BS97" s="38">
        <f t="shared" si="197"/>
        <v>-249.36999999993714</v>
      </c>
      <c r="BT97" s="38">
        <f t="shared" si="197"/>
        <v>-267.68999999988591</v>
      </c>
      <c r="BU97" s="38">
        <f t="shared" si="197"/>
        <v>31.877992707144585</v>
      </c>
      <c r="BV97" s="38" t="str">
        <f t="shared" si="197"/>
        <v xml:space="preserve"> </v>
      </c>
      <c r="BW97" s="38" t="str">
        <f t="shared" si="197"/>
        <v xml:space="preserve"> </v>
      </c>
      <c r="BX97" s="38" t="str">
        <f t="shared" si="197"/>
        <v xml:space="preserve"> </v>
      </c>
      <c r="BY97" s="38" t="str">
        <f t="shared" si="197"/>
        <v xml:space="preserve"> </v>
      </c>
      <c r="CA97" s="38" t="str">
        <f t="shared" ref="CA97:CJ97" si="198">IF(CA96&gt;0,CA96-CA95, " ")</f>
        <v xml:space="preserve"> </v>
      </c>
      <c r="CB97" s="38" t="str">
        <f t="shared" si="198"/>
        <v xml:space="preserve"> </v>
      </c>
      <c r="CC97" s="38" t="str">
        <f t="shared" si="198"/>
        <v xml:space="preserve"> </v>
      </c>
      <c r="CD97" s="38" t="str">
        <f t="shared" si="198"/>
        <v xml:space="preserve"> </v>
      </c>
      <c r="CE97" s="38" t="str">
        <f t="shared" si="198"/>
        <v xml:space="preserve"> </v>
      </c>
      <c r="CF97" s="38" t="str">
        <f t="shared" si="198"/>
        <v xml:space="preserve"> </v>
      </c>
      <c r="CG97" s="38" t="str">
        <f t="shared" si="198"/>
        <v xml:space="preserve"> </v>
      </c>
      <c r="CH97" s="38" t="str">
        <f t="shared" si="198"/>
        <v xml:space="preserve"> </v>
      </c>
      <c r="CI97" s="38" t="str">
        <f t="shared" si="198"/>
        <v xml:space="preserve"> </v>
      </c>
      <c r="CJ97" s="38" t="str">
        <f t="shared" si="198"/>
        <v xml:space="preserve"> </v>
      </c>
    </row>
    <row r="98" spans="1:88" x14ac:dyDescent="0.2">
      <c r="A98" s="40" t="s">
        <v>10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 t="str">
        <f t="shared" ref="AH98" si="199">(IF(AH96&gt;0,AH97/AH95," "))</f>
        <v xml:space="preserve"> </v>
      </c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66"/>
      <c r="AT98" s="41">
        <f t="shared" ref="AT98:AU98" si="200">(IF(AT96&gt;0,AT97/AT95," "))</f>
        <v>0</v>
      </c>
      <c r="AU98" s="41">
        <f t="shared" si="200"/>
        <v>0</v>
      </c>
      <c r="AV98" s="41">
        <f>(IF(AV96&gt;0,AV97/AV95," "))</f>
        <v>0</v>
      </c>
      <c r="AW98" s="41">
        <f t="shared" ref="AW98:BC98" si="201">(IF(AW96&gt;0,AW97/AW95," "))</f>
        <v>0</v>
      </c>
      <c r="AX98" s="41">
        <f t="shared" si="201"/>
        <v>0</v>
      </c>
      <c r="AY98" s="41">
        <f t="shared" si="201"/>
        <v>0</v>
      </c>
      <c r="AZ98" s="41">
        <f t="shared" si="201"/>
        <v>0</v>
      </c>
      <c r="BA98" s="41">
        <f t="shared" si="201"/>
        <v>0</v>
      </c>
      <c r="BB98" s="41">
        <f t="shared" si="201"/>
        <v>0</v>
      </c>
      <c r="BC98" s="41">
        <f t="shared" si="201"/>
        <v>0</v>
      </c>
      <c r="BE98" s="41">
        <f t="shared" ref="BE98:BF98" si="202">(IF(BE96&gt;0,BE97/BE95," "))</f>
        <v>-2.6142042569627077E-4</v>
      </c>
      <c r="BF98" s="41">
        <f t="shared" si="202"/>
        <v>2.8650785148694115E-4</v>
      </c>
      <c r="BG98" s="41">
        <f t="shared" ref="BG98:BI98" si="203">(IF(BG96&gt;0,BG97/BG95," "))</f>
        <v>-1.9009497172829489E-4</v>
      </c>
      <c r="BH98" s="41">
        <f t="shared" si="203"/>
        <v>-3.1870750714173583E-4</v>
      </c>
      <c r="BI98" s="41">
        <f t="shared" si="203"/>
        <v>-1.4733446679953227E-4</v>
      </c>
      <c r="BJ98" s="41">
        <f t="shared" ref="BJ98:BN98" si="204">(IF(BJ96&gt;0,BJ97/BJ95," "))</f>
        <v>-1.4122958444622336E-4</v>
      </c>
      <c r="BK98" s="41">
        <f t="shared" si="204"/>
        <v>6.2551062468230002E-5</v>
      </c>
      <c r="BL98" s="41">
        <f t="shared" si="204"/>
        <v>-2.1583070239738847E-5</v>
      </c>
      <c r="BM98" s="41">
        <f t="shared" si="204"/>
        <v>1.0812035339911106E-3</v>
      </c>
      <c r="BN98" s="41">
        <f t="shared" si="204"/>
        <v>6.5924307511001684E-4</v>
      </c>
      <c r="BO98" s="66"/>
      <c r="BP98" s="41">
        <f t="shared" ref="BP98:BQ98" si="205">(IF(BP96&gt;0,BP97/BP95," "))</f>
        <v>-3.6112118616201416E-3</v>
      </c>
      <c r="BQ98" s="41">
        <f t="shared" si="205"/>
        <v>-3.5801399812779725E-3</v>
      </c>
      <c r="BR98" s="41">
        <f t="shared" ref="BR98:BY98" si="206">(IF(BR96&gt;0,BR97/BR95," "))</f>
        <v>-3.7958929621634244E-3</v>
      </c>
      <c r="BS98" s="41">
        <f t="shared" si="206"/>
        <v>-3.5369122757242344E-3</v>
      </c>
      <c r="BT98" s="41">
        <f t="shared" si="206"/>
        <v>-3.8196683884576055E-3</v>
      </c>
      <c r="BU98" s="41">
        <f t="shared" si="206"/>
        <v>4.6480840134531645E-4</v>
      </c>
      <c r="BV98" s="41" t="str">
        <f t="shared" si="206"/>
        <v xml:space="preserve"> </v>
      </c>
      <c r="BW98" s="41" t="str">
        <f t="shared" si="206"/>
        <v xml:space="preserve"> </v>
      </c>
      <c r="BX98" s="41" t="str">
        <f t="shared" si="206"/>
        <v xml:space="preserve"> </v>
      </c>
      <c r="BY98" s="41" t="str">
        <f t="shared" si="206"/>
        <v xml:space="preserve"> </v>
      </c>
      <c r="CA98" s="41" t="str">
        <f t="shared" ref="CA98:CJ98" si="207">(IF(CA96&gt;0,CA97/CA95," "))</f>
        <v xml:space="preserve"> </v>
      </c>
      <c r="CB98" s="41" t="str">
        <f t="shared" si="207"/>
        <v xml:space="preserve"> </v>
      </c>
      <c r="CC98" s="41" t="str">
        <f t="shared" si="207"/>
        <v xml:space="preserve"> </v>
      </c>
      <c r="CD98" s="41" t="str">
        <f t="shared" si="207"/>
        <v xml:space="preserve"> </v>
      </c>
      <c r="CE98" s="41" t="str">
        <f t="shared" si="207"/>
        <v xml:space="preserve"> </v>
      </c>
      <c r="CF98" s="41" t="str">
        <f t="shared" si="207"/>
        <v xml:space="preserve"> </v>
      </c>
      <c r="CG98" s="41" t="str">
        <f t="shared" si="207"/>
        <v xml:space="preserve"> </v>
      </c>
      <c r="CH98" s="41" t="str">
        <f t="shared" si="207"/>
        <v xml:space="preserve"> </v>
      </c>
      <c r="CI98" s="41" t="str">
        <f t="shared" si="207"/>
        <v xml:space="preserve"> </v>
      </c>
      <c r="CJ98" s="41" t="str">
        <f t="shared" si="207"/>
        <v xml:space="preserve"> </v>
      </c>
    </row>
  </sheetData>
  <pageMargins left="0.5" right="0.5" top="1" bottom="1" header="0.5" footer="0.5"/>
  <pageSetup scale="75" orientation="portrait" r:id="rId1"/>
  <headerFooter alignWithMargins="0">
    <oddFooter>&amp;L&amp;"-,Regular"&amp;8 D:\CFC\K12\K12 FC 200903\ &amp;F&amp;"Arial,Regular"_x000D_
_x000D_
&amp;"-,Regular" &amp;A&amp;C&amp;"-,Regular"&amp;8&amp;P &amp;R&amp;"-,Regular"&amp;8 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CZ47"/>
  <sheetViews>
    <sheetView topLeftCell="BR16" zoomScaleNormal="100" workbookViewId="0">
      <selection activeCell="CB50" sqref="CB50"/>
    </sheetView>
  </sheetViews>
  <sheetFormatPr defaultRowHeight="12.75" x14ac:dyDescent="0.2"/>
  <cols>
    <col min="1" max="1" width="11" style="1" customWidth="1"/>
    <col min="2" max="5" width="7.5" style="1" customWidth="1"/>
    <col min="6" max="6" width="9" style="1" customWidth="1"/>
    <col min="7" max="10" width="7.5" style="1" customWidth="1"/>
    <col min="11" max="12" width="7.5" customWidth="1"/>
    <col min="41" max="41" width="10.75" bestFit="1" customWidth="1"/>
    <col min="54" max="60" width="9.25" bestFit="1" customWidth="1"/>
    <col min="61" max="61" width="9.125" bestFit="1" customWidth="1"/>
    <col min="62" max="65" width="9.25" bestFit="1" customWidth="1"/>
    <col min="67" max="76" width="11.625" bestFit="1" customWidth="1"/>
    <col min="77" max="78" width="10.875" bestFit="1" customWidth="1"/>
  </cols>
  <sheetData>
    <row r="1" spans="1:20" x14ac:dyDescent="0.2">
      <c r="A1" s="1" t="s">
        <v>19</v>
      </c>
      <c r="D1" s="1" t="str">
        <f>'ALL K12 &amp; RS TRACKING'!$D$1</f>
        <v>Feb 2024 FC</v>
      </c>
      <c r="E1" s="1" t="s">
        <v>62</v>
      </c>
      <c r="F1" s="1" t="str">
        <f>TitlePage!A21</f>
        <v>2022-23 FINAL 2023 Apportionment; Feb 2024  Apportionment</v>
      </c>
      <c r="H1" s="1" t="s">
        <v>1</v>
      </c>
      <c r="I1" s="10">
        <f>TitlePage!$A$22</f>
        <v>45349</v>
      </c>
      <c r="J1" s="30">
        <f>TitlePage!A17</f>
        <v>0</v>
      </c>
      <c r="K1" s="1"/>
      <c r="L1" s="1"/>
    </row>
    <row r="12" spans="1:20" x14ac:dyDescent="0.2">
      <c r="T12" t="s">
        <v>170</v>
      </c>
    </row>
    <row r="13" spans="1:20" x14ac:dyDescent="0.2">
      <c r="S13" s="47"/>
      <c r="T13" t="s">
        <v>171</v>
      </c>
    </row>
    <row r="31" spans="1:15" x14ac:dyDescent="0.2">
      <c r="O31" s="72"/>
    </row>
    <row r="32" spans="1:15" x14ac:dyDescent="0.2">
      <c r="A32" s="1" t="s">
        <v>27</v>
      </c>
      <c r="D32" s="72"/>
      <c r="O32" s="1"/>
    </row>
    <row r="33" spans="1:104" x14ac:dyDescent="0.2">
      <c r="A33" s="12" t="s">
        <v>42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04" x14ac:dyDescent="0.2">
      <c r="A34" s="22" t="s">
        <v>20</v>
      </c>
      <c r="B34" s="63" t="s">
        <v>70</v>
      </c>
      <c r="C34" s="63" t="s">
        <v>71</v>
      </c>
      <c r="D34" s="63" t="s">
        <v>72</v>
      </c>
      <c r="E34" s="63" t="s">
        <v>73</v>
      </c>
      <c r="F34" s="63" t="s">
        <v>74</v>
      </c>
      <c r="G34" s="63" t="s">
        <v>75</v>
      </c>
      <c r="H34" s="63" t="s">
        <v>76</v>
      </c>
      <c r="I34" s="63" t="s">
        <v>77</v>
      </c>
      <c r="J34" s="63" t="s">
        <v>78</v>
      </c>
      <c r="K34" s="63" t="s">
        <v>79</v>
      </c>
      <c r="L34" s="63" t="s">
        <v>110</v>
      </c>
      <c r="M34" s="63" t="s">
        <v>111</v>
      </c>
      <c r="O34" s="63" t="s">
        <v>80</v>
      </c>
      <c r="P34" s="63" t="s">
        <v>81</v>
      </c>
      <c r="Q34" s="63" t="s">
        <v>82</v>
      </c>
      <c r="R34" s="63" t="s">
        <v>83</v>
      </c>
      <c r="S34" s="63" t="s">
        <v>84</v>
      </c>
      <c r="T34" s="63" t="s">
        <v>85</v>
      </c>
      <c r="U34" s="63" t="s">
        <v>86</v>
      </c>
      <c r="V34" s="63" t="s">
        <v>87</v>
      </c>
      <c r="W34" s="63" t="s">
        <v>88</v>
      </c>
      <c r="X34" s="63" t="s">
        <v>89</v>
      </c>
      <c r="Y34" s="63" t="s">
        <v>112</v>
      </c>
      <c r="Z34" s="63" t="s">
        <v>113</v>
      </c>
      <c r="AB34" s="63" t="s">
        <v>90</v>
      </c>
      <c r="AC34" s="63" t="s">
        <v>91</v>
      </c>
      <c r="AD34" s="63" t="s">
        <v>92</v>
      </c>
      <c r="AE34" s="63" t="s">
        <v>93</v>
      </c>
      <c r="AF34" s="63" t="s">
        <v>94</v>
      </c>
      <c r="AG34" s="63" t="s">
        <v>95</v>
      </c>
      <c r="AH34" s="63" t="s">
        <v>96</v>
      </c>
      <c r="AI34" s="63" t="s">
        <v>97</v>
      </c>
      <c r="AJ34" s="63" t="s">
        <v>98</v>
      </c>
      <c r="AK34" s="63" t="s">
        <v>99</v>
      </c>
      <c r="AL34" s="63" t="s">
        <v>114</v>
      </c>
      <c r="AM34" s="63" t="s">
        <v>115</v>
      </c>
      <c r="AO34" s="63" t="s">
        <v>100</v>
      </c>
      <c r="AP34" s="63" t="s">
        <v>101</v>
      </c>
      <c r="AQ34" s="63" t="s">
        <v>102</v>
      </c>
      <c r="AR34" s="63" t="s">
        <v>103</v>
      </c>
      <c r="AS34" s="63" t="s">
        <v>104</v>
      </c>
      <c r="AT34" s="63" t="s">
        <v>105</v>
      </c>
      <c r="AU34" s="63" t="s">
        <v>106</v>
      </c>
      <c r="AV34" s="63" t="s">
        <v>107</v>
      </c>
      <c r="AW34" s="63" t="s">
        <v>108</v>
      </c>
      <c r="AX34" s="63" t="s">
        <v>109</v>
      </c>
      <c r="AY34" s="63" t="s">
        <v>116</v>
      </c>
      <c r="AZ34" s="63" t="s">
        <v>117</v>
      </c>
      <c r="BB34" s="63" t="s">
        <v>126</v>
      </c>
      <c r="BC34" s="63" t="s">
        <v>127</v>
      </c>
      <c r="BD34" s="63" t="s">
        <v>128</v>
      </c>
      <c r="BE34" s="63" t="s">
        <v>129</v>
      </c>
      <c r="BF34" s="63" t="s">
        <v>130</v>
      </c>
      <c r="BG34" s="63" t="s">
        <v>131</v>
      </c>
      <c r="BH34" s="63" t="s">
        <v>132</v>
      </c>
      <c r="BI34" s="63" t="s">
        <v>133</v>
      </c>
      <c r="BJ34" s="63" t="s">
        <v>134</v>
      </c>
      <c r="BK34" s="63" t="s">
        <v>135</v>
      </c>
      <c r="BL34" s="63" t="s">
        <v>147</v>
      </c>
      <c r="BM34" s="63" t="s">
        <v>148</v>
      </c>
      <c r="BO34" s="63" t="s">
        <v>136</v>
      </c>
      <c r="BP34" s="63" t="s">
        <v>137</v>
      </c>
      <c r="BQ34" s="63" t="s">
        <v>138</v>
      </c>
      <c r="BR34" s="63" t="s">
        <v>139</v>
      </c>
      <c r="BS34" s="63" t="s">
        <v>140</v>
      </c>
      <c r="BT34" s="63" t="s">
        <v>141</v>
      </c>
      <c r="BU34" s="63" t="s">
        <v>142</v>
      </c>
      <c r="BV34" s="63" t="s">
        <v>143</v>
      </c>
      <c r="BW34" s="63" t="s">
        <v>144</v>
      </c>
      <c r="BX34" s="63" t="s">
        <v>145</v>
      </c>
      <c r="BY34" s="63" t="s">
        <v>149</v>
      </c>
      <c r="BZ34" s="63" t="s">
        <v>150</v>
      </c>
      <c r="CB34" s="173" t="s">
        <v>191</v>
      </c>
      <c r="CC34" s="173" t="s">
        <v>173</v>
      </c>
      <c r="CD34" s="173" t="s">
        <v>174</v>
      </c>
      <c r="CE34" s="173" t="s">
        <v>175</v>
      </c>
      <c r="CF34" s="173" t="s">
        <v>176</v>
      </c>
      <c r="CG34" s="173" t="s">
        <v>177</v>
      </c>
      <c r="CH34" s="173" t="s">
        <v>178</v>
      </c>
      <c r="CI34" s="173" t="s">
        <v>179</v>
      </c>
      <c r="CJ34" s="173" t="s">
        <v>180</v>
      </c>
      <c r="CK34" s="173" t="s">
        <v>181</v>
      </c>
      <c r="CL34" s="173" t="s">
        <v>193</v>
      </c>
      <c r="CM34" s="173" t="s">
        <v>194</v>
      </c>
      <c r="CN34" s="174"/>
      <c r="CO34" s="173" t="s">
        <v>192</v>
      </c>
      <c r="CP34" s="173" t="s">
        <v>182</v>
      </c>
      <c r="CQ34" s="173" t="s">
        <v>183</v>
      </c>
      <c r="CR34" s="173" t="s">
        <v>184</v>
      </c>
      <c r="CS34" s="173" t="s">
        <v>185</v>
      </c>
      <c r="CT34" s="173" t="s">
        <v>186</v>
      </c>
      <c r="CU34" s="173" t="s">
        <v>187</v>
      </c>
      <c r="CV34" s="173" t="s">
        <v>188</v>
      </c>
      <c r="CW34" s="173" t="s">
        <v>189</v>
      </c>
      <c r="CX34" s="173" t="s">
        <v>190</v>
      </c>
      <c r="CY34" s="173" t="s">
        <v>195</v>
      </c>
      <c r="CZ34" s="173" t="s">
        <v>196</v>
      </c>
    </row>
    <row r="35" spans="1:104" s="33" customFormat="1" x14ac:dyDescent="0.2">
      <c r="A35" s="35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48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3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79"/>
      <c r="BZ35" s="7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79"/>
      <c r="CM35" s="7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79"/>
      <c r="CZ35" s="79"/>
    </row>
    <row r="36" spans="1:104" s="70" customFormat="1" x14ac:dyDescent="0.2">
      <c r="A36" s="35" t="str">
        <f>TitlePage!A19</f>
        <v>Feb 2024 FC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B36" s="36">
        <v>3676.2099999999991</v>
      </c>
      <c r="BC36" s="36">
        <v>4265.9400000000005</v>
      </c>
      <c r="BD36" s="36">
        <v>4576.1099999999997</v>
      </c>
      <c r="BE36" s="36">
        <v>4574.1299999999992</v>
      </c>
      <c r="BF36" s="36">
        <v>4315.7199999999993</v>
      </c>
      <c r="BG36" s="36">
        <v>4516.0300000000016</v>
      </c>
      <c r="BH36" s="36">
        <v>4748.4100000000008</v>
      </c>
      <c r="BI36" s="36">
        <v>5256.66</v>
      </c>
      <c r="BJ36" s="36">
        <v>5159.4800000000014</v>
      </c>
      <c r="BK36" s="36">
        <v>5245</v>
      </c>
      <c r="BL36" s="36">
        <v>1738</v>
      </c>
      <c r="BM36" s="36">
        <v>1054</v>
      </c>
      <c r="BN36" s="36"/>
      <c r="BO36" s="36">
        <v>4028.9363359575464</v>
      </c>
      <c r="BP36" s="36">
        <v>4989.7249306746889</v>
      </c>
      <c r="BQ36" s="36">
        <v>5559.6154003343181</v>
      </c>
      <c r="BR36" s="36">
        <v>5415.5389038487992</v>
      </c>
      <c r="BS36" s="36">
        <v>5331.6239670834266</v>
      </c>
      <c r="BT36" s="36">
        <v>5842.3439535539255</v>
      </c>
      <c r="BU36" s="36">
        <v>5969.5888899798128</v>
      </c>
      <c r="BV36" s="36">
        <v>6351.9039395345189</v>
      </c>
      <c r="BW36" s="36">
        <v>6285.229061656476</v>
      </c>
      <c r="BX36" s="36">
        <v>6186.4366439974629</v>
      </c>
      <c r="BY36" s="36">
        <v>2104.2996959028815</v>
      </c>
      <c r="BZ36" s="36">
        <v>1315.5766720441975</v>
      </c>
      <c r="CB36" s="36">
        <v>5043.909342706922</v>
      </c>
      <c r="CC36" s="36">
        <v>5991.2597596918722</v>
      </c>
      <c r="CD36" s="36">
        <v>6571.9150495270551</v>
      </c>
      <c r="CE36" s="36">
        <v>6425.1312493812429</v>
      </c>
      <c r="CF36" s="36">
        <v>6111.9086401698569</v>
      </c>
      <c r="CG36" s="36">
        <v>6684.7436286553093</v>
      </c>
      <c r="CH36" s="36">
        <v>6830.3358404137716</v>
      </c>
      <c r="CI36" s="36">
        <v>7267.776380027196</v>
      </c>
      <c r="CJ36" s="36">
        <v>7191.487741660485</v>
      </c>
      <c r="CK36" s="36">
        <v>7078.4505788786164</v>
      </c>
      <c r="CL36" s="36">
        <v>2407.7158237852886</v>
      </c>
      <c r="CM36" s="36">
        <v>1505.267893566142</v>
      </c>
      <c r="CO36" s="36">
        <v>5641.5612554355703</v>
      </c>
      <c r="CP36" s="36">
        <v>6701.1630532971412</v>
      </c>
      <c r="CQ36" s="36">
        <v>7350.6200842079807</v>
      </c>
      <c r="CR36" s="36">
        <v>7186.4438979278766</v>
      </c>
      <c r="CS36" s="36">
        <v>6836.1075979687148</v>
      </c>
      <c r="CT36" s="36">
        <v>7476.8177014264938</v>
      </c>
      <c r="CU36" s="36">
        <v>7639.6611082251002</v>
      </c>
      <c r="CV36" s="36">
        <v>8128.9338988648115</v>
      </c>
      <c r="CW36" s="36">
        <v>8043.6058334304316</v>
      </c>
      <c r="CX36" s="36">
        <v>7917.1749175186251</v>
      </c>
      <c r="CY36" s="36">
        <v>2693.0056396050272</v>
      </c>
      <c r="CZ36" s="36">
        <v>1683.6268161069718</v>
      </c>
    </row>
    <row r="37" spans="1:104" x14ac:dyDescent="0.2">
      <c r="A37" s="13" t="s">
        <v>8</v>
      </c>
      <c r="B37" s="46">
        <v>3500.2800000000007</v>
      </c>
      <c r="C37" s="46">
        <v>4117.1200000000008</v>
      </c>
      <c r="D37" s="46">
        <v>4544.5300000000007</v>
      </c>
      <c r="E37" s="46">
        <v>4436.33</v>
      </c>
      <c r="F37" s="46">
        <v>4121.47</v>
      </c>
      <c r="G37" s="46">
        <v>4762.9399999999996</v>
      </c>
      <c r="H37" s="46">
        <v>4718.7200000000012</v>
      </c>
      <c r="I37" s="46">
        <v>4976.8599999999997</v>
      </c>
      <c r="J37" s="46">
        <v>4852.4100000000008</v>
      </c>
      <c r="K37" s="46">
        <v>4718.72</v>
      </c>
      <c r="L37" s="46">
        <v>1891.68</v>
      </c>
      <c r="M37" s="46">
        <v>1172.54</v>
      </c>
      <c r="N37" s="46"/>
      <c r="O37" s="46">
        <v>3816.7599999999998</v>
      </c>
      <c r="P37" s="46">
        <v>4956.380000000001</v>
      </c>
      <c r="Q37" s="46">
        <v>5342.0100000000011</v>
      </c>
      <c r="R37" s="46">
        <v>5197.2800000000016</v>
      </c>
      <c r="S37" s="46">
        <v>5078.720000000003</v>
      </c>
      <c r="T37" s="46">
        <v>5554.7200000000012</v>
      </c>
      <c r="U37" s="46">
        <v>5315.2900000000009</v>
      </c>
      <c r="V37" s="46">
        <v>5713.920000000001</v>
      </c>
      <c r="W37" s="46">
        <v>5824.8500000000013</v>
      </c>
      <c r="X37" s="46">
        <v>5560.4899999999989</v>
      </c>
      <c r="Y37" s="46">
        <v>1813.431880827598</v>
      </c>
      <c r="Z37" s="46">
        <v>1105.6000000000001</v>
      </c>
      <c r="AB37" s="54">
        <v>4306.5200000000004</v>
      </c>
      <c r="AC37" s="54">
        <v>5423.7800000000007</v>
      </c>
      <c r="AD37" s="54">
        <v>5785.9800000000014</v>
      </c>
      <c r="AE37" s="54">
        <v>5562.7500000000018</v>
      </c>
      <c r="AF37" s="54">
        <v>5469.17</v>
      </c>
      <c r="AG37" s="101">
        <v>5769.73</v>
      </c>
      <c r="AH37" s="101">
        <v>5864.7800000000007</v>
      </c>
      <c r="AI37" s="101">
        <v>6248.66</v>
      </c>
      <c r="AJ37" s="101">
        <v>6386.1900000000005</v>
      </c>
      <c r="AK37" s="101">
        <v>6093.68</v>
      </c>
      <c r="AL37" s="101">
        <v>1565.5799999999997</v>
      </c>
      <c r="AM37" s="101">
        <v>856.74</v>
      </c>
      <c r="AO37" s="54">
        <v>4676.4400000000023</v>
      </c>
      <c r="AP37" s="54">
        <v>4591.95</v>
      </c>
      <c r="AQ37" s="54">
        <v>4740.0399999999991</v>
      </c>
      <c r="AR37" s="54">
        <v>4698.3200000000006</v>
      </c>
      <c r="AS37" s="54">
        <v>4872.7</v>
      </c>
      <c r="AT37" s="54">
        <v>4944.2199999999993</v>
      </c>
      <c r="AU37" s="54">
        <v>4961.6800000000012</v>
      </c>
      <c r="AV37" s="54">
        <v>5231.5</v>
      </c>
      <c r="AW37" s="54">
        <v>5076.6799999999994</v>
      </c>
      <c r="AX37" s="54">
        <v>4882.99</v>
      </c>
      <c r="AY37" s="54">
        <v>1547.6699999999996</v>
      </c>
      <c r="AZ37" s="54">
        <v>971.0100000000001</v>
      </c>
      <c r="BB37" s="46">
        <v>3676.2099999999991</v>
      </c>
      <c r="BC37" s="46">
        <v>4265.9400000000005</v>
      </c>
      <c r="BD37" s="46">
        <v>4576.1099999999997</v>
      </c>
      <c r="BE37" s="46">
        <v>4574.1299999999992</v>
      </c>
      <c r="BF37" s="46">
        <v>4315.7199999999993</v>
      </c>
      <c r="BG37" s="46">
        <v>4516.0300000000016</v>
      </c>
      <c r="BH37" s="46">
        <v>4748.4100000000008</v>
      </c>
      <c r="BI37" s="46">
        <v>5256.66</v>
      </c>
      <c r="BJ37" s="46">
        <v>5159.4800000000014</v>
      </c>
      <c r="BK37" s="46">
        <v>5245</v>
      </c>
      <c r="BL37" s="46">
        <v>1738</v>
      </c>
      <c r="BM37" s="46">
        <v>1054</v>
      </c>
      <c r="BN37" s="33"/>
      <c r="BO37" s="46">
        <v>4018.8399999999988</v>
      </c>
      <c r="BP37" s="46">
        <v>4989.1500000000005</v>
      </c>
      <c r="BQ37" s="46">
        <v>5556.6000000000022</v>
      </c>
      <c r="BR37" s="46">
        <v>5470.21</v>
      </c>
      <c r="BS37" s="46">
        <v>5325.4299999999985</v>
      </c>
      <c r="BT37" s="46">
        <v>5842.52</v>
      </c>
      <c r="BU37" s="46">
        <v>5966.8499999999967</v>
      </c>
      <c r="BV37" s="46">
        <v>6334.7399999999989</v>
      </c>
      <c r="BW37" s="46">
        <v>6271.33</v>
      </c>
      <c r="BX37" s="46">
        <v>6179.2000000000007</v>
      </c>
      <c r="BY37" s="46">
        <v>2099.9</v>
      </c>
      <c r="BZ37" s="46">
        <v>1254.2300000000002</v>
      </c>
      <c r="CB37" s="46">
        <v>5085.2283451351968</v>
      </c>
      <c r="CC37" s="46">
        <v>6016.5054789520827</v>
      </c>
      <c r="CD37" s="46">
        <v>6629.4035444118135</v>
      </c>
      <c r="CE37" s="46">
        <v>7012.89257099722</v>
      </c>
      <c r="CF37" s="46">
        <v>6187.6340103641096</v>
      </c>
      <c r="CG37" s="46">
        <v>6795.1379783503498</v>
      </c>
      <c r="CH37" s="46"/>
      <c r="CI37" s="46"/>
      <c r="CJ37" s="46"/>
      <c r="CK37" s="46"/>
      <c r="CL37" s="46"/>
      <c r="CM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</row>
    <row r="38" spans="1:104" x14ac:dyDescent="0.2">
      <c r="A38" s="35" t="s">
        <v>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B38" s="38">
        <f t="shared" ref="BB38:BK38" si="0">IF(BB37&gt;0,BB37-BB36, " ")</f>
        <v>0</v>
      </c>
      <c r="BC38" s="38">
        <f t="shared" si="0"/>
        <v>0</v>
      </c>
      <c r="BD38" s="38">
        <f t="shared" si="0"/>
        <v>0</v>
      </c>
      <c r="BE38" s="38">
        <f t="shared" si="0"/>
        <v>0</v>
      </c>
      <c r="BF38" s="38">
        <f t="shared" si="0"/>
        <v>0</v>
      </c>
      <c r="BG38" s="38">
        <f t="shared" si="0"/>
        <v>0</v>
      </c>
      <c r="BH38" s="38">
        <f t="shared" si="0"/>
        <v>0</v>
      </c>
      <c r="BI38" s="38">
        <f t="shared" si="0"/>
        <v>0</v>
      </c>
      <c r="BJ38" s="38">
        <f t="shared" si="0"/>
        <v>0</v>
      </c>
      <c r="BK38" s="38">
        <f t="shared" si="0"/>
        <v>0</v>
      </c>
      <c r="BL38" s="38">
        <f t="shared" ref="BL38:BM38" si="1">IF(BL37&gt;0,BL37-BL36, " ")</f>
        <v>0</v>
      </c>
      <c r="BM38" s="38">
        <f t="shared" si="1"/>
        <v>0</v>
      </c>
      <c r="BO38" s="38">
        <f t="shared" ref="BO38:BX38" si="2">IF(BO37&gt;0,BO37-BO36, " ")</f>
        <v>-10.096335957547581</v>
      </c>
      <c r="BP38" s="38">
        <f t="shared" si="2"/>
        <v>-0.57493067468840309</v>
      </c>
      <c r="BQ38" s="38">
        <f t="shared" si="2"/>
        <v>-3.0154003343159275</v>
      </c>
      <c r="BR38" s="38">
        <f t="shared" si="2"/>
        <v>54.6710961512008</v>
      </c>
      <c r="BS38" s="38">
        <f t="shared" si="2"/>
        <v>-6.193967083428106</v>
      </c>
      <c r="BT38" s="38">
        <f t="shared" si="2"/>
        <v>0.17604644607490627</v>
      </c>
      <c r="BU38" s="38">
        <f t="shared" si="2"/>
        <v>-2.7388899798161219</v>
      </c>
      <c r="BV38" s="38">
        <f t="shared" si="2"/>
        <v>-17.163939534520068</v>
      </c>
      <c r="BW38" s="38">
        <f t="shared" si="2"/>
        <v>-13.899061656476078</v>
      </c>
      <c r="BX38" s="38">
        <f t="shared" si="2"/>
        <v>-7.2366439974621244</v>
      </c>
      <c r="BY38" s="38">
        <f t="shared" ref="BY38:BZ38" si="3">IF(BY37&gt;0,BY37-BY36, " ")</f>
        <v>-4.3996959028813762</v>
      </c>
      <c r="BZ38" s="38">
        <f t="shared" si="3"/>
        <v>-61.346672044197248</v>
      </c>
      <c r="CB38" s="38">
        <f t="shared" ref="CB38:CM38" si="4">IF(CB37&gt;0,CB37-CB36, " ")</f>
        <v>41.319002428274871</v>
      </c>
      <c r="CC38" s="38">
        <f t="shared" si="4"/>
        <v>25.245719260210535</v>
      </c>
      <c r="CD38" s="38">
        <f t="shared" si="4"/>
        <v>57.488494884758438</v>
      </c>
      <c r="CE38" s="38">
        <f t="shared" si="4"/>
        <v>587.76132161597707</v>
      </c>
      <c r="CF38" s="38">
        <f t="shared" si="4"/>
        <v>75.725370194252719</v>
      </c>
      <c r="CG38" s="38">
        <f t="shared" si="4"/>
        <v>110.39434969504055</v>
      </c>
      <c r="CH38" s="38" t="str">
        <f t="shared" si="4"/>
        <v xml:space="preserve"> </v>
      </c>
      <c r="CI38" s="38" t="str">
        <f t="shared" si="4"/>
        <v xml:space="preserve"> </v>
      </c>
      <c r="CJ38" s="38" t="str">
        <f t="shared" si="4"/>
        <v xml:space="preserve"> </v>
      </c>
      <c r="CK38" s="38" t="str">
        <f t="shared" si="4"/>
        <v xml:space="preserve"> </v>
      </c>
      <c r="CL38" s="38" t="str">
        <f t="shared" si="4"/>
        <v xml:space="preserve"> </v>
      </c>
      <c r="CM38" s="38" t="str">
        <f t="shared" si="4"/>
        <v xml:space="preserve"> </v>
      </c>
      <c r="CO38" s="38" t="str">
        <f t="shared" ref="CO38:CZ38" si="5">IF(CO37&gt;0,CO37-CO36, " ")</f>
        <v xml:space="preserve"> </v>
      </c>
      <c r="CP38" s="38" t="str">
        <f t="shared" si="5"/>
        <v xml:space="preserve"> </v>
      </c>
      <c r="CQ38" s="38" t="str">
        <f t="shared" si="5"/>
        <v xml:space="preserve"> </v>
      </c>
      <c r="CR38" s="38" t="str">
        <f t="shared" si="5"/>
        <v xml:space="preserve"> </v>
      </c>
      <c r="CS38" s="38" t="str">
        <f t="shared" si="5"/>
        <v xml:space="preserve"> </v>
      </c>
      <c r="CT38" s="38" t="str">
        <f t="shared" si="5"/>
        <v xml:space="preserve"> </v>
      </c>
      <c r="CU38" s="38" t="str">
        <f t="shared" si="5"/>
        <v xml:space="preserve"> </v>
      </c>
      <c r="CV38" s="38" t="str">
        <f t="shared" si="5"/>
        <v xml:space="preserve"> </v>
      </c>
      <c r="CW38" s="38" t="str">
        <f t="shared" si="5"/>
        <v xml:space="preserve"> </v>
      </c>
      <c r="CX38" s="38" t="str">
        <f t="shared" si="5"/>
        <v xml:space="preserve"> </v>
      </c>
      <c r="CY38" s="38" t="str">
        <f t="shared" si="5"/>
        <v xml:space="preserve"> </v>
      </c>
      <c r="CZ38" s="38" t="str">
        <f t="shared" si="5"/>
        <v xml:space="preserve"> </v>
      </c>
    </row>
    <row r="39" spans="1:104" x14ac:dyDescent="0.2">
      <c r="A39" s="40" t="s">
        <v>10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B39" s="41">
        <f t="shared" ref="BB39:BX39" si="6">(IF(BB37&gt;0,BB38/BB36," "))</f>
        <v>0</v>
      </c>
      <c r="BC39" s="41">
        <f t="shared" si="6"/>
        <v>0</v>
      </c>
      <c r="BD39" s="41">
        <f t="shared" si="6"/>
        <v>0</v>
      </c>
      <c r="BE39" s="41">
        <f t="shared" si="6"/>
        <v>0</v>
      </c>
      <c r="BF39" s="41">
        <f t="shared" si="6"/>
        <v>0</v>
      </c>
      <c r="BG39" s="41">
        <f t="shared" si="6"/>
        <v>0</v>
      </c>
      <c r="BH39" s="41">
        <f t="shared" si="6"/>
        <v>0</v>
      </c>
      <c r="BI39" s="41">
        <f t="shared" si="6"/>
        <v>0</v>
      </c>
      <c r="BJ39" s="41">
        <f t="shared" si="6"/>
        <v>0</v>
      </c>
      <c r="BK39" s="41">
        <f t="shared" si="6"/>
        <v>0</v>
      </c>
      <c r="BL39" s="41">
        <f t="shared" ref="BL39:BM39" si="7">(IF(BL37&gt;0,BL38/BL36," "))</f>
        <v>0</v>
      </c>
      <c r="BM39" s="41">
        <f t="shared" si="7"/>
        <v>0</v>
      </c>
      <c r="BO39" s="41">
        <f t="shared" si="6"/>
        <v>-2.5059556954125988E-3</v>
      </c>
      <c r="BP39" s="41">
        <f t="shared" si="6"/>
        <v>-1.1522291963510371E-4</v>
      </c>
      <c r="BQ39" s="41">
        <f t="shared" si="6"/>
        <v>-5.4237570716395261E-4</v>
      </c>
      <c r="BR39" s="41">
        <f t="shared" si="6"/>
        <v>1.0095227293510216E-2</v>
      </c>
      <c r="BS39" s="41">
        <f t="shared" si="6"/>
        <v>-1.1617411733589324E-3</v>
      </c>
      <c r="BT39" s="41">
        <f t="shared" si="6"/>
        <v>3.0132845220079241E-5</v>
      </c>
      <c r="BU39" s="41">
        <f t="shared" si="6"/>
        <v>-4.5880713568290359E-4</v>
      </c>
      <c r="BV39" s="41">
        <f t="shared" si="6"/>
        <v>-2.7021724034097844E-3</v>
      </c>
      <c r="BW39" s="41">
        <f t="shared" si="6"/>
        <v>-2.2113850617264492E-3</v>
      </c>
      <c r="BX39" s="41">
        <f t="shared" si="6"/>
        <v>-1.1697596555011438E-3</v>
      </c>
      <c r="BY39" s="41">
        <f t="shared" ref="BY39:BZ39" si="8">(IF(BY37&gt;0,BY38/BY36," "))</f>
        <v>-2.0908124025525842E-3</v>
      </c>
      <c r="BZ39" s="41">
        <f t="shared" si="8"/>
        <v>-4.6631012352076943E-2</v>
      </c>
      <c r="CB39" s="41">
        <f t="shared" ref="CB39:CM39" si="9">(IF(CB37&gt;0,CB38/CB36," "))</f>
        <v>8.1918606423842157E-3</v>
      </c>
      <c r="CC39" s="41">
        <f t="shared" si="9"/>
        <v>4.213758086414352E-3</v>
      </c>
      <c r="CD39" s="41">
        <f t="shared" si="9"/>
        <v>8.7476016429785669E-3</v>
      </c>
      <c r="CE39" s="41">
        <f t="shared" si="9"/>
        <v>9.1478492625746755E-2</v>
      </c>
      <c r="CF39" s="41">
        <f t="shared" si="9"/>
        <v>1.2389807284839949E-2</v>
      </c>
      <c r="CG39" s="41">
        <f t="shared" si="9"/>
        <v>1.6514373000307159E-2</v>
      </c>
      <c r="CH39" s="41" t="str">
        <f t="shared" si="9"/>
        <v xml:space="preserve"> </v>
      </c>
      <c r="CI39" s="41" t="str">
        <f t="shared" si="9"/>
        <v xml:space="preserve"> </v>
      </c>
      <c r="CJ39" s="41" t="str">
        <f t="shared" si="9"/>
        <v xml:space="preserve"> </v>
      </c>
      <c r="CK39" s="41" t="str">
        <f t="shared" si="9"/>
        <v xml:space="preserve"> </v>
      </c>
      <c r="CL39" s="41" t="str">
        <f t="shared" si="9"/>
        <v xml:space="preserve"> </v>
      </c>
      <c r="CM39" s="41" t="str">
        <f t="shared" si="9"/>
        <v xml:space="preserve"> </v>
      </c>
      <c r="CO39" s="41" t="str">
        <f t="shared" ref="CO39:CZ39" si="10">(IF(CO37&gt;0,CO38/CO36," "))</f>
        <v xml:space="preserve"> </v>
      </c>
      <c r="CP39" s="41" t="str">
        <f t="shared" si="10"/>
        <v xml:space="preserve"> </v>
      </c>
      <c r="CQ39" s="41" t="str">
        <f t="shared" si="10"/>
        <v xml:space="preserve"> </v>
      </c>
      <c r="CR39" s="41" t="str">
        <f t="shared" si="10"/>
        <v xml:space="preserve"> </v>
      </c>
      <c r="CS39" s="41" t="str">
        <f t="shared" si="10"/>
        <v xml:space="preserve"> </v>
      </c>
      <c r="CT39" s="41" t="str">
        <f t="shared" si="10"/>
        <v xml:space="preserve"> </v>
      </c>
      <c r="CU39" s="41" t="str">
        <f t="shared" si="10"/>
        <v xml:space="preserve"> </v>
      </c>
      <c r="CV39" s="41" t="str">
        <f t="shared" si="10"/>
        <v xml:space="preserve"> </v>
      </c>
      <c r="CW39" s="41" t="str">
        <f t="shared" si="10"/>
        <v xml:space="preserve"> </v>
      </c>
      <c r="CX39" s="41" t="str">
        <f t="shared" si="10"/>
        <v xml:space="preserve"> </v>
      </c>
      <c r="CY39" s="41" t="str">
        <f t="shared" si="10"/>
        <v xml:space="preserve"> </v>
      </c>
      <c r="CZ39" s="41" t="str">
        <f t="shared" si="10"/>
        <v xml:space="preserve"> </v>
      </c>
    </row>
    <row r="40" spans="1:104" x14ac:dyDescent="0.2">
      <c r="A40" s="15"/>
      <c r="B40" s="17"/>
      <c r="C40" s="21"/>
      <c r="D40" s="21"/>
      <c r="E40" s="21"/>
      <c r="F40" s="21"/>
      <c r="G40" s="18"/>
      <c r="H40" s="18"/>
      <c r="I40" s="18"/>
      <c r="J40" s="18"/>
      <c r="K40" s="18"/>
      <c r="L40" s="18"/>
    </row>
    <row r="41" spans="1:104" x14ac:dyDescent="0.2">
      <c r="O41" s="33"/>
      <c r="P41" s="33"/>
      <c r="Q41" s="33"/>
      <c r="R41" s="33"/>
    </row>
    <row r="42" spans="1:104" x14ac:dyDescent="0.2">
      <c r="B42" s="49"/>
      <c r="BC42" s="149"/>
    </row>
    <row r="43" spans="1:104" x14ac:dyDescent="0.2">
      <c r="B43" s="49"/>
    </row>
    <row r="44" spans="1:104" x14ac:dyDescent="0.2">
      <c r="B44" s="49"/>
      <c r="M44" s="47"/>
    </row>
    <row r="45" spans="1:104" x14ac:dyDescent="0.2">
      <c r="B45" s="49"/>
      <c r="M45" s="47"/>
    </row>
    <row r="46" spans="1:104" x14ac:dyDescent="0.2">
      <c r="B46" s="49"/>
    </row>
    <row r="47" spans="1:104" x14ac:dyDescent="0.2">
      <c r="B47" s="56"/>
    </row>
  </sheetData>
  <pageMargins left="0.5" right="0.5" top="1" bottom="1" header="0.5" footer="0.5"/>
  <pageSetup scale="78" fitToHeight="3" orientation="portrait" r:id="rId1"/>
  <headerFooter alignWithMargins="0">
    <oddFooter>&amp;L&amp;"-,Regular"&amp;8 D:\CFC\K12\K12 FC 200903\ &amp;F&amp;"Arial,Regular"_x000D_
_x000D_
&amp;"-,Regular" &amp;A&amp;C&amp;"-,Regular"&amp;8&amp;P &amp;R&amp;"-,Regular"&amp;8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theme="7" tint="0.79998168889431442"/>
  </sheetPr>
  <dimension ref="A1:CJ117"/>
  <sheetViews>
    <sheetView topLeftCell="A7" zoomScale="85" zoomScaleNormal="85" workbookViewId="0">
      <selection activeCell="BU109" sqref="BU109"/>
    </sheetView>
  </sheetViews>
  <sheetFormatPr defaultRowHeight="12.75" x14ac:dyDescent="0.2"/>
  <cols>
    <col min="1" max="1" width="9.625" style="1" customWidth="1"/>
    <col min="2" max="2" width="14" style="1" customWidth="1"/>
    <col min="3" max="3" width="12.25" style="1" customWidth="1"/>
    <col min="4" max="4" width="11.125" style="1" customWidth="1"/>
    <col min="5" max="5" width="11" style="1" customWidth="1"/>
    <col min="6" max="7" width="10.125" style="1" bestFit="1" customWidth="1"/>
    <col min="8" max="8" width="10" style="1" bestFit="1" customWidth="1"/>
    <col min="9" max="9" width="15.625" style="1" customWidth="1"/>
    <col min="10" max="10" width="10.125" style="1" bestFit="1" customWidth="1"/>
    <col min="11" max="11" width="10.125" bestFit="1" customWidth="1"/>
    <col min="12" max="22" width="7.5" customWidth="1"/>
    <col min="24" max="24" width="9.875" bestFit="1" customWidth="1"/>
    <col min="35" max="35" width="11.125" bestFit="1" customWidth="1"/>
    <col min="36" max="36" width="11.625" bestFit="1" customWidth="1"/>
    <col min="37" max="39" width="14" bestFit="1" customWidth="1"/>
    <col min="46" max="53" width="9.625" bestFit="1" customWidth="1"/>
    <col min="54" max="55" width="11.125" bestFit="1" customWidth="1"/>
    <col min="57" max="58" width="9.5" bestFit="1" customWidth="1"/>
    <col min="59" max="59" width="11.125" bestFit="1" customWidth="1"/>
  </cols>
  <sheetData>
    <row r="1" spans="1:13" x14ac:dyDescent="0.2">
      <c r="A1" s="1" t="s">
        <v>16</v>
      </c>
      <c r="D1" s="1" t="str">
        <f>TitlePage!A19</f>
        <v>Feb 2024 FC</v>
      </c>
      <c r="E1" s="1" t="s">
        <v>62</v>
      </c>
      <c r="F1" s="1" t="str">
        <f>TitlePage!A21</f>
        <v>2022-23 FINAL 2023 Apportionment; Feb 2024  Apportionment</v>
      </c>
      <c r="G1" s="1" t="s">
        <v>1</v>
      </c>
      <c r="H1" s="10">
        <f>TitlePage!$A$22</f>
        <v>45349</v>
      </c>
      <c r="I1" s="9">
        <f>TitlePage!A17</f>
        <v>0</v>
      </c>
      <c r="J1"/>
      <c r="M1" t="s">
        <v>64</v>
      </c>
    </row>
    <row r="80" spans="36:42" x14ac:dyDescent="0.2">
      <c r="AJ80" s="33"/>
      <c r="AK80" s="33"/>
      <c r="AL80" s="33"/>
      <c r="AM80" s="33"/>
      <c r="AN80" s="33"/>
      <c r="AO80" s="33"/>
      <c r="AP80" s="33"/>
    </row>
    <row r="81" spans="1:88" x14ac:dyDescent="0.2">
      <c r="AJ81" s="33"/>
      <c r="AK81" s="33"/>
      <c r="AL81" s="33"/>
      <c r="AM81" s="33"/>
      <c r="AN81" s="33"/>
      <c r="AO81" s="33"/>
      <c r="AP81" s="33"/>
    </row>
    <row r="82" spans="1:88" x14ac:dyDescent="0.2">
      <c r="AJ82" s="33"/>
      <c r="AK82" s="33"/>
      <c r="AL82" s="33"/>
      <c r="AM82" s="33"/>
      <c r="AN82" s="33"/>
      <c r="AO82" s="33"/>
      <c r="AP82" s="33"/>
    </row>
    <row r="83" spans="1:88" x14ac:dyDescent="0.2">
      <c r="AJ83" s="33"/>
      <c r="AK83" s="33"/>
      <c r="AL83" s="33"/>
      <c r="AM83" s="33"/>
      <c r="AN83" s="33"/>
      <c r="AO83" s="33"/>
      <c r="AP83" s="33"/>
    </row>
    <row r="84" spans="1:88" x14ac:dyDescent="0.2">
      <c r="AJ84" s="33"/>
      <c r="AK84" s="33"/>
      <c r="AL84" s="33"/>
      <c r="AM84" s="33"/>
      <c r="AN84" s="33"/>
      <c r="AO84" s="33"/>
      <c r="AP84" s="33"/>
    </row>
    <row r="85" spans="1:88" x14ac:dyDescent="0.2">
      <c r="AJ85" s="33"/>
      <c r="AK85" s="33"/>
      <c r="AL85" s="33"/>
      <c r="AM85" s="33"/>
      <c r="AN85" s="33"/>
      <c r="AO85" s="33"/>
      <c r="AP85" s="33"/>
    </row>
    <row r="86" spans="1:88" x14ac:dyDescent="0.2">
      <c r="AJ86" s="33"/>
      <c r="AK86" s="33"/>
      <c r="AL86" s="33"/>
      <c r="AM86" s="33"/>
      <c r="AN86" s="33"/>
      <c r="AO86" s="33"/>
      <c r="AP86" s="33"/>
    </row>
    <row r="87" spans="1:88" x14ac:dyDescent="0.2">
      <c r="A87" s="1" t="s">
        <v>7</v>
      </c>
      <c r="AJ87" s="33"/>
      <c r="AK87" s="33"/>
      <c r="AL87" s="33"/>
      <c r="AM87" s="33"/>
      <c r="AN87" s="33"/>
      <c r="AO87" s="33"/>
      <c r="AP87" s="33"/>
    </row>
    <row r="88" spans="1:88" x14ac:dyDescent="0.2">
      <c r="A88" s="1" t="s">
        <v>6</v>
      </c>
      <c r="AJ88" s="123"/>
    </row>
    <row r="89" spans="1:88" x14ac:dyDescent="0.2">
      <c r="A89" s="72" t="s">
        <v>205</v>
      </c>
    </row>
    <row r="90" spans="1:88" x14ac:dyDescent="0.2">
      <c r="A90" s="107" t="s">
        <v>206</v>
      </c>
      <c r="AI90" s="108"/>
    </row>
    <row r="91" spans="1:88" x14ac:dyDescent="0.2">
      <c r="A91" s="12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88" x14ac:dyDescent="0.2">
      <c r="A92" s="22" t="s">
        <v>11</v>
      </c>
      <c r="B92" s="63" t="s">
        <v>70</v>
      </c>
      <c r="C92" s="63" t="s">
        <v>71</v>
      </c>
      <c r="D92" s="63" t="s">
        <v>72</v>
      </c>
      <c r="E92" s="63" t="s">
        <v>73</v>
      </c>
      <c r="F92" s="63" t="s">
        <v>74</v>
      </c>
      <c r="G92" s="63" t="s">
        <v>75</v>
      </c>
      <c r="H92" s="63" t="s">
        <v>76</v>
      </c>
      <c r="I92" s="63" t="s">
        <v>77</v>
      </c>
      <c r="J92" s="63" t="s">
        <v>78</v>
      </c>
      <c r="K92" s="63" t="s">
        <v>79</v>
      </c>
      <c r="L92" s="63"/>
      <c r="M92" s="63" t="s">
        <v>80</v>
      </c>
      <c r="N92" s="63" t="s">
        <v>81</v>
      </c>
      <c r="O92" s="63" t="s">
        <v>82</v>
      </c>
      <c r="P92" s="63" t="s">
        <v>83</v>
      </c>
      <c r="Q92" s="63" t="s">
        <v>84</v>
      </c>
      <c r="R92" s="63" t="s">
        <v>85</v>
      </c>
      <c r="S92" s="63" t="s">
        <v>86</v>
      </c>
      <c r="T92" s="63" t="s">
        <v>87</v>
      </c>
      <c r="U92" s="63" t="s">
        <v>88</v>
      </c>
      <c r="V92" s="63" t="s">
        <v>89</v>
      </c>
      <c r="X92" s="63" t="s">
        <v>90</v>
      </c>
      <c r="Y92" s="63" t="s">
        <v>91</v>
      </c>
      <c r="Z92" s="63" t="s">
        <v>92</v>
      </c>
      <c r="AA92" s="63" t="s">
        <v>93</v>
      </c>
      <c r="AB92" s="63" t="s">
        <v>94</v>
      </c>
      <c r="AC92" s="63" t="s">
        <v>95</v>
      </c>
      <c r="AD92" s="63" t="s">
        <v>96</v>
      </c>
      <c r="AE92" s="63" t="s">
        <v>97</v>
      </c>
      <c r="AF92" s="63" t="s">
        <v>98</v>
      </c>
      <c r="AG92" s="63" t="s">
        <v>99</v>
      </c>
      <c r="AI92" s="63" t="s">
        <v>100</v>
      </c>
      <c r="AJ92" s="63" t="s">
        <v>101</v>
      </c>
      <c r="AK92" s="63" t="s">
        <v>102</v>
      </c>
      <c r="AL92" s="63" t="s">
        <v>103</v>
      </c>
      <c r="AM92" s="63" t="s">
        <v>104</v>
      </c>
      <c r="AN92" s="63" t="s">
        <v>105</v>
      </c>
      <c r="AO92" s="63" t="s">
        <v>106</v>
      </c>
      <c r="AP92" s="63" t="s">
        <v>107</v>
      </c>
      <c r="AQ92" s="63" t="s">
        <v>108</v>
      </c>
      <c r="AR92" s="63" t="s">
        <v>109</v>
      </c>
      <c r="AT92" s="63" t="s">
        <v>126</v>
      </c>
      <c r="AU92" s="63" t="s">
        <v>127</v>
      </c>
      <c r="AV92" s="63" t="s">
        <v>128</v>
      </c>
      <c r="AW92" s="63" t="s">
        <v>129</v>
      </c>
      <c r="AX92" s="63" t="s">
        <v>130</v>
      </c>
      <c r="AY92" s="63" t="s">
        <v>131</v>
      </c>
      <c r="AZ92" s="63" t="s">
        <v>132</v>
      </c>
      <c r="BA92" s="63" t="s">
        <v>133</v>
      </c>
      <c r="BB92" s="63" t="s">
        <v>134</v>
      </c>
      <c r="BC92" s="63" t="s">
        <v>135</v>
      </c>
      <c r="BE92" s="63" t="s">
        <v>136</v>
      </c>
      <c r="BF92" s="63" t="s">
        <v>137</v>
      </c>
      <c r="BG92" s="63" t="s">
        <v>138</v>
      </c>
      <c r="BH92" s="63" t="s">
        <v>139</v>
      </c>
      <c r="BI92" s="63" t="s">
        <v>140</v>
      </c>
      <c r="BJ92" s="63" t="s">
        <v>141</v>
      </c>
      <c r="BK92" s="63" t="s">
        <v>142</v>
      </c>
      <c r="BL92" s="63" t="s">
        <v>143</v>
      </c>
      <c r="BM92" s="63" t="s">
        <v>144</v>
      </c>
      <c r="BN92" s="63" t="s">
        <v>145</v>
      </c>
      <c r="BP92" s="173" t="s">
        <v>191</v>
      </c>
      <c r="BQ92" s="173" t="s">
        <v>173</v>
      </c>
      <c r="BR92" s="173" t="s">
        <v>174</v>
      </c>
      <c r="BS92" s="173" t="s">
        <v>175</v>
      </c>
      <c r="BT92" s="173" t="s">
        <v>176</v>
      </c>
      <c r="BU92" s="173" t="s">
        <v>177</v>
      </c>
      <c r="BV92" s="173" t="s">
        <v>178</v>
      </c>
      <c r="BW92" s="173" t="s">
        <v>179</v>
      </c>
      <c r="BX92" s="173" t="s">
        <v>180</v>
      </c>
      <c r="BY92" s="173" t="s">
        <v>181</v>
      </c>
      <c r="BZ92" s="174"/>
      <c r="CA92" s="173" t="s">
        <v>192</v>
      </c>
      <c r="CB92" s="173" t="s">
        <v>182</v>
      </c>
      <c r="CC92" s="173" t="s">
        <v>183</v>
      </c>
      <c r="CD92" s="173" t="s">
        <v>184</v>
      </c>
      <c r="CE92" s="173" t="s">
        <v>185</v>
      </c>
      <c r="CF92" s="173" t="s">
        <v>186</v>
      </c>
      <c r="CG92" s="173" t="s">
        <v>187</v>
      </c>
      <c r="CH92" s="173" t="s">
        <v>188</v>
      </c>
      <c r="CI92" s="173" t="s">
        <v>189</v>
      </c>
      <c r="CJ92" s="173" t="s">
        <v>190</v>
      </c>
    </row>
    <row r="93" spans="1:88" s="33" customFormat="1" x14ac:dyDescent="0.2">
      <c r="A93" s="87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65"/>
      <c r="M93" s="36"/>
      <c r="N93" s="36"/>
      <c r="O93" s="36"/>
      <c r="P93" s="36"/>
      <c r="Q93" s="36"/>
      <c r="R93" s="36"/>
      <c r="S93" s="36"/>
      <c r="T93" s="36"/>
      <c r="U93" s="36"/>
      <c r="V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</row>
    <row r="94" spans="1:88" s="70" customFormat="1" x14ac:dyDescent="0.2">
      <c r="A94" s="35" t="str">
        <f>D1</f>
        <v>Feb 2024 FC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55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T94" s="36">
        <v>1026344.8300000001</v>
      </c>
      <c r="AU94" s="36">
        <v>1040282.23</v>
      </c>
      <c r="AV94" s="36">
        <v>1040290.72</v>
      </c>
      <c r="AW94" s="36">
        <v>1038593.9800000002</v>
      </c>
      <c r="AX94" s="36">
        <v>1036601.4900000001</v>
      </c>
      <c r="AY94" s="36">
        <v>1035678.81</v>
      </c>
      <c r="AZ94" s="36">
        <v>1034655.8400000001</v>
      </c>
      <c r="BA94" s="36">
        <v>1032923.73</v>
      </c>
      <c r="BB94" s="36">
        <v>1032365.6099999999</v>
      </c>
      <c r="BC94" s="36">
        <v>1029057.2699999999</v>
      </c>
      <c r="BE94" s="36">
        <v>1030976.8</v>
      </c>
      <c r="BF94" s="36">
        <v>1042908.2200000002</v>
      </c>
      <c r="BG94" s="36">
        <v>1044065.7300000002</v>
      </c>
      <c r="BH94" s="36">
        <v>1043370.2000000001</v>
      </c>
      <c r="BI94" s="36">
        <v>1041946.3100000003</v>
      </c>
      <c r="BJ94" s="36">
        <v>1041757.8700000001</v>
      </c>
      <c r="BK94" s="36">
        <v>1041575.8699999999</v>
      </c>
      <c r="BL94" s="36">
        <v>1039666.0800000001</v>
      </c>
      <c r="BM94" s="36">
        <v>1038144.2213000001</v>
      </c>
      <c r="BN94" s="36">
        <v>1034894.3848999999</v>
      </c>
      <c r="BP94" s="36">
        <v>1025952.52</v>
      </c>
      <c r="BQ94" s="36">
        <v>1036723</v>
      </c>
      <c r="BR94" s="36">
        <v>1037669</v>
      </c>
      <c r="BS94" s="36">
        <v>1036462</v>
      </c>
      <c r="BT94" s="36">
        <v>1034739</v>
      </c>
      <c r="BU94" s="36">
        <v>1033531.8825984455</v>
      </c>
      <c r="BV94" s="36">
        <v>1033312.4968626779</v>
      </c>
      <c r="BW94" s="36">
        <v>1031428.1799056277</v>
      </c>
      <c r="BX94" s="36">
        <v>1029900.8295400181</v>
      </c>
      <c r="BY94" s="36">
        <v>1026651.4600765995</v>
      </c>
      <c r="CA94" s="36">
        <v>1022396.6761232091</v>
      </c>
      <c r="CB94" s="36">
        <v>1033119.7498545414</v>
      </c>
      <c r="CC94" s="36">
        <v>1034046.6081085254</v>
      </c>
      <c r="CD94" s="36">
        <v>1032819.4205070249</v>
      </c>
      <c r="CE94" s="36">
        <v>1031087.545947723</v>
      </c>
      <c r="CF94" s="36">
        <v>1029829.6526497094</v>
      </c>
      <c r="CG94" s="36">
        <v>1029577.0038494655</v>
      </c>
      <c r="CH94" s="36">
        <v>1027663.130732059</v>
      </c>
      <c r="CI94" s="36">
        <v>1026120.8838870061</v>
      </c>
      <c r="CJ94" s="36">
        <v>1022865.816619091</v>
      </c>
    </row>
    <row r="95" spans="1:88" s="33" customFormat="1" x14ac:dyDescent="0.2">
      <c r="A95" s="40" t="s">
        <v>8</v>
      </c>
      <c r="B95" s="96">
        <v>1062188.0900000001</v>
      </c>
      <c r="C95" s="96">
        <v>1069572.1800000002</v>
      </c>
      <c r="D95" s="96">
        <v>1069206.8700000001</v>
      </c>
      <c r="E95" s="96">
        <v>1067791.5100000002</v>
      </c>
      <c r="F95" s="96">
        <v>1065044.9100000001</v>
      </c>
      <c r="G95" s="96">
        <v>1064391.6500000001</v>
      </c>
      <c r="H95" s="96">
        <v>1063184.3400000001</v>
      </c>
      <c r="I95" s="96">
        <v>1060857.25</v>
      </c>
      <c r="J95" s="96">
        <v>1059603.7000000002</v>
      </c>
      <c r="K95" s="96">
        <v>1055686.8799999999</v>
      </c>
      <c r="L95" s="54"/>
      <c r="M95" s="54">
        <v>1061447.23</v>
      </c>
      <c r="N95" s="54">
        <v>1069547.8899999999</v>
      </c>
      <c r="O95" s="54">
        <v>1069525.29</v>
      </c>
      <c r="P95" s="54">
        <v>1068161.8</v>
      </c>
      <c r="Q95" s="54">
        <v>1065397.2800000003</v>
      </c>
      <c r="R95" s="54">
        <v>1065387.99</v>
      </c>
      <c r="S95" s="54">
        <v>1064534.54</v>
      </c>
      <c r="T95" s="54">
        <v>1062987.7999999998</v>
      </c>
      <c r="U95" s="54">
        <v>1062020.0499999998</v>
      </c>
      <c r="V95" s="54">
        <v>1058198.28</v>
      </c>
      <c r="X95" s="54">
        <v>1068260.1060000001</v>
      </c>
      <c r="Y95" s="54">
        <v>1077280.9340000004</v>
      </c>
      <c r="Z95" s="54">
        <v>1076818.2460000003</v>
      </c>
      <c r="AA95" s="54">
        <v>1075433.554</v>
      </c>
      <c r="AB95" s="54">
        <v>1073201.014</v>
      </c>
      <c r="AC95" s="54">
        <v>1072872.8060000003</v>
      </c>
      <c r="AD95" s="54">
        <v>1071847.3500000001</v>
      </c>
      <c r="AE95" s="54">
        <v>1071401.2700000003</v>
      </c>
      <c r="AF95" s="54">
        <v>1070406.8999999999</v>
      </c>
      <c r="AG95" s="54">
        <v>1066678.8799999999</v>
      </c>
      <c r="AI95" s="155">
        <v>1041842.4179999999</v>
      </c>
      <c r="AJ95" s="155">
        <v>1038872.355</v>
      </c>
      <c r="AK95" s="155">
        <v>1036634.0279999999</v>
      </c>
      <c r="AL95" s="155">
        <v>1033922.5349999998</v>
      </c>
      <c r="AM95" s="155">
        <v>1031568.054</v>
      </c>
      <c r="AN95" s="155">
        <v>1030192.0240000001</v>
      </c>
      <c r="AO95" s="155">
        <v>1030407.1339999998</v>
      </c>
      <c r="AP95" s="155">
        <v>1029507.037</v>
      </c>
      <c r="AQ95" s="155">
        <v>1029054.4239999999</v>
      </c>
      <c r="AR95" s="155">
        <v>1026311.72</v>
      </c>
      <c r="AT95" s="46">
        <v>1026344.8300000001</v>
      </c>
      <c r="AU95" s="46">
        <v>1040282.23</v>
      </c>
      <c r="AV95" s="46">
        <v>1040290.72</v>
      </c>
      <c r="AW95" s="46">
        <v>1038593.9800000002</v>
      </c>
      <c r="AX95" s="46">
        <v>1036601.4900000001</v>
      </c>
      <c r="AY95" s="46">
        <v>1035678.81</v>
      </c>
      <c r="AZ95" s="46">
        <v>1034655.8400000001</v>
      </c>
      <c r="BA95" s="46">
        <v>1032923.73</v>
      </c>
      <c r="BB95" s="46">
        <v>1032365.6099999999</v>
      </c>
      <c r="BC95" s="46">
        <v>1029057.2699999999</v>
      </c>
      <c r="BE95" s="46">
        <v>1030993.8400000001</v>
      </c>
      <c r="BF95" s="46">
        <v>1042951.1100000001</v>
      </c>
      <c r="BG95" s="46">
        <v>1044070.9500000002</v>
      </c>
      <c r="BH95" s="46">
        <v>1043353.6799999998</v>
      </c>
      <c r="BI95" s="46">
        <v>1041944.3900000001</v>
      </c>
      <c r="BJ95" s="46">
        <v>1041778.6599999999</v>
      </c>
      <c r="BK95" s="46">
        <v>1041608.5000000001</v>
      </c>
      <c r="BL95" s="46">
        <v>1039708.6500000001</v>
      </c>
      <c r="BM95" s="46">
        <v>1038245.5713000001</v>
      </c>
      <c r="BN95" s="46">
        <v>1034981.4849</v>
      </c>
      <c r="BP95" s="46">
        <v>1025822.9800000001</v>
      </c>
      <c r="BQ95" s="46">
        <v>1036688.7500000001</v>
      </c>
      <c r="BR95" s="46">
        <v>1037601.7500999998</v>
      </c>
      <c r="BS95" s="46">
        <v>1036429.6</v>
      </c>
      <c r="BT95" s="46">
        <v>1034593.3600000002</v>
      </c>
      <c r="BU95" s="46">
        <v>1034616.2400000002</v>
      </c>
      <c r="BV95" s="85"/>
      <c r="BW95" s="85"/>
      <c r="BX95" s="85"/>
      <c r="BY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</row>
    <row r="96" spans="1:88" x14ac:dyDescent="0.2">
      <c r="A96" s="35" t="s">
        <v>9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T96" s="38">
        <f t="shared" ref="AT96:BC96" si="0">IF(AT95&gt;0,AT95-AT94, " ")</f>
        <v>0</v>
      </c>
      <c r="AU96" s="38">
        <f t="shared" si="0"/>
        <v>0</v>
      </c>
      <c r="AV96" s="38">
        <f t="shared" si="0"/>
        <v>0</v>
      </c>
      <c r="AW96" s="38">
        <f t="shared" si="0"/>
        <v>0</v>
      </c>
      <c r="AX96" s="38">
        <f t="shared" si="0"/>
        <v>0</v>
      </c>
      <c r="AY96" s="38">
        <f t="shared" si="0"/>
        <v>0</v>
      </c>
      <c r="AZ96" s="38">
        <f t="shared" si="0"/>
        <v>0</v>
      </c>
      <c r="BA96" s="38">
        <f t="shared" si="0"/>
        <v>0</v>
      </c>
      <c r="BB96" s="38">
        <f t="shared" si="0"/>
        <v>0</v>
      </c>
      <c r="BC96" s="38">
        <f t="shared" si="0"/>
        <v>0</v>
      </c>
      <c r="BE96" s="38">
        <f t="shared" ref="BE96:BN96" si="1">IF(BE95&gt;0,BE95-BE94, " ")</f>
        <v>17.040000000037253</v>
      </c>
      <c r="BF96" s="38">
        <f t="shared" si="1"/>
        <v>42.889999999897555</v>
      </c>
      <c r="BG96" s="38">
        <f t="shared" si="1"/>
        <v>5.2199999999720603</v>
      </c>
      <c r="BH96" s="38">
        <f t="shared" si="1"/>
        <v>-16.520000000251457</v>
      </c>
      <c r="BI96" s="38">
        <f t="shared" si="1"/>
        <v>-1.9200000001583248</v>
      </c>
      <c r="BJ96" s="38">
        <f t="shared" si="1"/>
        <v>20.789999999804422</v>
      </c>
      <c r="BK96" s="38">
        <f t="shared" si="1"/>
        <v>32.630000000237487</v>
      </c>
      <c r="BL96" s="38">
        <f t="shared" si="1"/>
        <v>42.570000000065193</v>
      </c>
      <c r="BM96" s="38">
        <f t="shared" si="1"/>
        <v>101.34999999997672</v>
      </c>
      <c r="BN96" s="38">
        <f t="shared" si="1"/>
        <v>87.100000000093132</v>
      </c>
      <c r="BP96" s="38">
        <f t="shared" ref="BP96:BY96" si="2">IF(BP95&gt;0,BP95-BP94, " ")</f>
        <v>-129.53999999992084</v>
      </c>
      <c r="BQ96" s="38">
        <f t="shared" si="2"/>
        <v>-34.249999999883585</v>
      </c>
      <c r="BR96" s="38">
        <f t="shared" si="2"/>
        <v>-67.249900000169873</v>
      </c>
      <c r="BS96" s="38">
        <f t="shared" si="2"/>
        <v>-32.400000000023283</v>
      </c>
      <c r="BT96" s="38">
        <f t="shared" si="2"/>
        <v>-145.63999999978114</v>
      </c>
      <c r="BU96" s="38">
        <f t="shared" si="2"/>
        <v>1084.3574015547056</v>
      </c>
      <c r="BV96" s="38" t="str">
        <f t="shared" si="2"/>
        <v xml:space="preserve"> </v>
      </c>
      <c r="BW96" s="38" t="str">
        <f t="shared" si="2"/>
        <v xml:space="preserve"> </v>
      </c>
      <c r="BX96" s="38" t="str">
        <f t="shared" si="2"/>
        <v xml:space="preserve"> </v>
      </c>
      <c r="BY96" s="38" t="str">
        <f t="shared" si="2"/>
        <v xml:space="preserve"> </v>
      </c>
      <c r="CA96" s="38" t="str">
        <f t="shared" ref="CA96:CJ96" si="3">IF(CA95&gt;0,CA95-CA94, " ")</f>
        <v xml:space="preserve"> </v>
      </c>
      <c r="CB96" s="38" t="str">
        <f t="shared" si="3"/>
        <v xml:space="preserve"> </v>
      </c>
      <c r="CC96" s="38" t="str">
        <f t="shared" si="3"/>
        <v xml:space="preserve"> </v>
      </c>
      <c r="CD96" s="38" t="str">
        <f t="shared" si="3"/>
        <v xml:space="preserve"> </v>
      </c>
      <c r="CE96" s="38" t="str">
        <f t="shared" si="3"/>
        <v xml:space="preserve"> </v>
      </c>
      <c r="CF96" s="38" t="str">
        <f t="shared" si="3"/>
        <v xml:space="preserve"> </v>
      </c>
      <c r="CG96" s="38" t="str">
        <f t="shared" si="3"/>
        <v xml:space="preserve"> </v>
      </c>
      <c r="CH96" s="38" t="str">
        <f t="shared" si="3"/>
        <v xml:space="preserve"> </v>
      </c>
      <c r="CI96" s="38" t="str">
        <f t="shared" si="3"/>
        <v xml:space="preserve"> </v>
      </c>
      <c r="CJ96" s="38" t="str">
        <f t="shared" si="3"/>
        <v xml:space="preserve"> </v>
      </c>
    </row>
    <row r="97" spans="1:88" x14ac:dyDescent="0.2">
      <c r="A97" s="40" t="s">
        <v>10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T97" s="41">
        <f>(IF(AT95&gt;0,AT96/AT94," "))</f>
        <v>0</v>
      </c>
      <c r="AU97" s="41">
        <f t="shared" ref="AU97:BC97" si="4">(IF(AU95&gt;0,AU96/AU94," "))</f>
        <v>0</v>
      </c>
      <c r="AV97" s="41">
        <f t="shared" si="4"/>
        <v>0</v>
      </c>
      <c r="AW97" s="41">
        <f t="shared" si="4"/>
        <v>0</v>
      </c>
      <c r="AX97" s="41">
        <f t="shared" si="4"/>
        <v>0</v>
      </c>
      <c r="AY97" s="41">
        <f t="shared" si="4"/>
        <v>0</v>
      </c>
      <c r="AZ97" s="41">
        <f t="shared" si="4"/>
        <v>0</v>
      </c>
      <c r="BA97" s="41">
        <f t="shared" si="4"/>
        <v>0</v>
      </c>
      <c r="BB97" s="41">
        <f t="shared" si="4"/>
        <v>0</v>
      </c>
      <c r="BC97" s="41">
        <f t="shared" si="4"/>
        <v>0</v>
      </c>
      <c r="BE97" s="41">
        <f t="shared" ref="BE97:BN97" si="5">(IF(BE95&gt;0,BE96/BE94," "))</f>
        <v>1.6528014985436386E-5</v>
      </c>
      <c r="BF97" s="41">
        <f t="shared" si="5"/>
        <v>4.1125383017786118E-5</v>
      </c>
      <c r="BG97" s="41">
        <f t="shared" si="5"/>
        <v>4.9996852209410789E-6</v>
      </c>
      <c r="BH97" s="41">
        <f t="shared" si="5"/>
        <v>-1.5833306337723135E-5</v>
      </c>
      <c r="BI97" s="41">
        <f t="shared" si="5"/>
        <v>-1.8427053119064496E-6</v>
      </c>
      <c r="BJ97" s="41">
        <f t="shared" si="5"/>
        <v>1.9956652691094544E-5</v>
      </c>
      <c r="BK97" s="41">
        <f t="shared" si="5"/>
        <v>3.1327530658172305E-5</v>
      </c>
      <c r="BL97" s="41">
        <f t="shared" si="5"/>
        <v>4.0945839071776959E-5</v>
      </c>
      <c r="BM97" s="41">
        <f t="shared" si="5"/>
        <v>9.7626127392071545E-5</v>
      </c>
      <c r="BN97" s="41">
        <f t="shared" si="5"/>
        <v>8.4163177683594699E-5</v>
      </c>
      <c r="BP97" s="41">
        <f t="shared" ref="BP97:BY97" si="6">(IF(BP95&gt;0,BP96/BP94," "))</f>
        <v>-1.2626315299651571E-4</v>
      </c>
      <c r="BQ97" s="41">
        <f t="shared" si="6"/>
        <v>-3.3036789962105197E-5</v>
      </c>
      <c r="BR97" s="41">
        <f t="shared" si="6"/>
        <v>-6.4808623944793449E-5</v>
      </c>
      <c r="BS97" s="41">
        <f t="shared" si="6"/>
        <v>-3.1260190918744039E-5</v>
      </c>
      <c r="BT97" s="41">
        <f t="shared" si="6"/>
        <v>-1.4075046944184101E-4</v>
      </c>
      <c r="BU97" s="41">
        <f t="shared" si="6"/>
        <v>1.0491765370880262E-3</v>
      </c>
      <c r="BV97" s="41" t="str">
        <f t="shared" si="6"/>
        <v xml:space="preserve"> </v>
      </c>
      <c r="BW97" s="41" t="str">
        <f t="shared" si="6"/>
        <v xml:space="preserve"> </v>
      </c>
      <c r="BX97" s="41" t="str">
        <f t="shared" si="6"/>
        <v xml:space="preserve"> </v>
      </c>
      <c r="BY97" s="41" t="str">
        <f t="shared" si="6"/>
        <v xml:space="preserve"> </v>
      </c>
      <c r="CA97" s="41" t="str">
        <f t="shared" ref="CA97:CJ97" si="7">(IF(CA95&gt;0,CA96/CA94," "))</f>
        <v xml:space="preserve"> </v>
      </c>
      <c r="CB97" s="41" t="str">
        <f t="shared" si="7"/>
        <v xml:space="preserve"> </v>
      </c>
      <c r="CC97" s="41" t="str">
        <f t="shared" si="7"/>
        <v xml:space="preserve"> </v>
      </c>
      <c r="CD97" s="41" t="str">
        <f t="shared" si="7"/>
        <v xml:space="preserve"> </v>
      </c>
      <c r="CE97" s="41" t="str">
        <f t="shared" si="7"/>
        <v xml:space="preserve"> </v>
      </c>
      <c r="CF97" s="41" t="str">
        <f t="shared" si="7"/>
        <v xml:space="preserve"> </v>
      </c>
      <c r="CG97" s="41" t="str">
        <f t="shared" si="7"/>
        <v xml:space="preserve"> </v>
      </c>
      <c r="CH97" s="41" t="str">
        <f t="shared" si="7"/>
        <v xml:space="preserve"> </v>
      </c>
      <c r="CI97" s="41" t="str">
        <f t="shared" si="7"/>
        <v xml:space="preserve"> </v>
      </c>
      <c r="CJ97" s="41" t="str">
        <f t="shared" si="7"/>
        <v xml:space="preserve"> </v>
      </c>
    </row>
    <row r="98" spans="1:88" x14ac:dyDescent="0.2">
      <c r="A98" s="15" t="s">
        <v>146</v>
      </c>
      <c r="B98" s="17"/>
      <c r="C98" s="21"/>
      <c r="D98" s="21"/>
      <c r="E98" s="21"/>
      <c r="F98" s="21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88" x14ac:dyDescent="0.2">
      <c r="A99" s="22" t="s">
        <v>125</v>
      </c>
      <c r="B99" s="63" t="s">
        <v>70</v>
      </c>
      <c r="C99" s="63" t="s">
        <v>71</v>
      </c>
      <c r="D99" s="63" t="s">
        <v>72</v>
      </c>
      <c r="E99" s="63" t="s">
        <v>73</v>
      </c>
      <c r="F99" s="63" t="s">
        <v>74</v>
      </c>
      <c r="G99" s="63" t="s">
        <v>75</v>
      </c>
      <c r="H99" s="63" t="s">
        <v>76</v>
      </c>
      <c r="I99" s="63" t="s">
        <v>77</v>
      </c>
      <c r="J99" s="63" t="s">
        <v>78</v>
      </c>
      <c r="K99" s="63" t="s">
        <v>79</v>
      </c>
      <c r="L99" s="63"/>
      <c r="M99" s="63" t="s">
        <v>80</v>
      </c>
      <c r="N99" s="63" t="s">
        <v>81</v>
      </c>
      <c r="O99" s="63" t="s">
        <v>82</v>
      </c>
      <c r="P99" s="63" t="s">
        <v>83</v>
      </c>
      <c r="Q99" s="63" t="s">
        <v>84</v>
      </c>
      <c r="R99" s="63" t="s">
        <v>85</v>
      </c>
      <c r="S99" s="63" t="s">
        <v>86</v>
      </c>
      <c r="T99" s="63" t="s">
        <v>87</v>
      </c>
      <c r="U99" s="63" t="s">
        <v>88</v>
      </c>
      <c r="V99" s="63" t="s">
        <v>89</v>
      </c>
      <c r="X99" s="63" t="s">
        <v>90</v>
      </c>
      <c r="Y99" s="63" t="s">
        <v>91</v>
      </c>
      <c r="Z99" s="63" t="s">
        <v>92</v>
      </c>
      <c r="AA99" s="63" t="s">
        <v>93</v>
      </c>
      <c r="AB99" s="63" t="s">
        <v>94</v>
      </c>
      <c r="AC99" s="63" t="s">
        <v>95</v>
      </c>
      <c r="AD99" s="63" t="s">
        <v>96</v>
      </c>
      <c r="AE99" s="63" t="s">
        <v>97</v>
      </c>
      <c r="AF99" s="63" t="s">
        <v>98</v>
      </c>
      <c r="AG99" s="63" t="s">
        <v>99</v>
      </c>
      <c r="AI99" s="63" t="s">
        <v>100</v>
      </c>
      <c r="AJ99" s="63" t="s">
        <v>101</v>
      </c>
      <c r="AK99" s="63" t="s">
        <v>102</v>
      </c>
      <c r="AL99" s="63" t="s">
        <v>103</v>
      </c>
      <c r="AM99" s="63" t="s">
        <v>104</v>
      </c>
      <c r="AN99" s="63" t="s">
        <v>105</v>
      </c>
      <c r="AO99" s="63" t="s">
        <v>106</v>
      </c>
      <c r="AP99" s="63" t="s">
        <v>107</v>
      </c>
      <c r="AQ99" s="63" t="s">
        <v>108</v>
      </c>
      <c r="AR99" s="63" t="s">
        <v>109</v>
      </c>
      <c r="AT99" s="63" t="s">
        <v>126</v>
      </c>
      <c r="AU99" s="63" t="s">
        <v>127</v>
      </c>
      <c r="AV99" s="63" t="s">
        <v>128</v>
      </c>
      <c r="AW99" s="63" t="s">
        <v>129</v>
      </c>
      <c r="AX99" s="63" t="s">
        <v>130</v>
      </c>
      <c r="AY99" s="63" t="s">
        <v>131</v>
      </c>
      <c r="AZ99" s="63" t="s">
        <v>132</v>
      </c>
      <c r="BA99" s="63" t="s">
        <v>133</v>
      </c>
      <c r="BB99" s="63" t="s">
        <v>134</v>
      </c>
      <c r="BC99" s="63" t="s">
        <v>135</v>
      </c>
      <c r="BE99" s="63" t="s">
        <v>136</v>
      </c>
      <c r="BF99" s="63" t="s">
        <v>137</v>
      </c>
      <c r="BG99" s="63" t="s">
        <v>138</v>
      </c>
      <c r="BH99" s="63" t="s">
        <v>139</v>
      </c>
      <c r="BI99" s="63" t="s">
        <v>140</v>
      </c>
      <c r="BJ99" s="63" t="s">
        <v>141</v>
      </c>
      <c r="BK99" s="63" t="s">
        <v>142</v>
      </c>
      <c r="BL99" s="63" t="s">
        <v>143</v>
      </c>
      <c r="BM99" s="63" t="s">
        <v>144</v>
      </c>
      <c r="BN99" s="63" t="s">
        <v>145</v>
      </c>
      <c r="BP99" s="173" t="s">
        <v>191</v>
      </c>
      <c r="BQ99" s="173" t="s">
        <v>173</v>
      </c>
      <c r="BR99" s="173" t="s">
        <v>174</v>
      </c>
      <c r="BS99" s="173" t="s">
        <v>175</v>
      </c>
      <c r="BT99" s="173" t="s">
        <v>176</v>
      </c>
      <c r="BU99" s="173" t="s">
        <v>177</v>
      </c>
      <c r="BV99" s="173" t="s">
        <v>178</v>
      </c>
      <c r="BW99" s="173" t="s">
        <v>179</v>
      </c>
      <c r="BX99" s="173" t="s">
        <v>180</v>
      </c>
      <c r="BY99" s="173" t="s">
        <v>181</v>
      </c>
      <c r="BZ99" s="174"/>
      <c r="CA99" s="173" t="s">
        <v>192</v>
      </c>
      <c r="CB99" s="173" t="s">
        <v>182</v>
      </c>
      <c r="CC99" s="173" t="s">
        <v>183</v>
      </c>
      <c r="CD99" s="173" t="s">
        <v>184</v>
      </c>
      <c r="CE99" s="173" t="s">
        <v>185</v>
      </c>
      <c r="CF99" s="173" t="s">
        <v>186</v>
      </c>
      <c r="CG99" s="173" t="s">
        <v>187</v>
      </c>
      <c r="CH99" s="173" t="s">
        <v>188</v>
      </c>
      <c r="CI99" s="173" t="s">
        <v>189</v>
      </c>
      <c r="CJ99" s="173" t="s">
        <v>190</v>
      </c>
    </row>
    <row r="100" spans="1:88" s="144" customFormat="1" ht="11.25" x14ac:dyDescent="0.2">
      <c r="A100" s="14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143"/>
      <c r="O100" s="143"/>
      <c r="P100" s="143"/>
      <c r="Q100" s="143"/>
      <c r="R100" s="143"/>
      <c r="S100" s="143"/>
      <c r="T100" s="143"/>
      <c r="U100" s="143"/>
      <c r="V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</row>
    <row r="101" spans="1:88" s="70" customFormat="1" x14ac:dyDescent="0.2">
      <c r="A101" s="35" t="str">
        <f>A94</f>
        <v>Feb 2024 FC</v>
      </c>
      <c r="B101" s="43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N101" s="37"/>
      <c r="O101" s="37"/>
      <c r="P101" s="37"/>
      <c r="Q101" s="37"/>
      <c r="R101" s="37"/>
      <c r="S101" s="37"/>
      <c r="T101" s="37"/>
      <c r="U101" s="37"/>
      <c r="V101" s="37"/>
      <c r="X101" s="37"/>
      <c r="Y101" s="124"/>
      <c r="Z101" s="124"/>
      <c r="AA101" s="124"/>
      <c r="AB101" s="124"/>
      <c r="AC101" s="124"/>
      <c r="AD101" s="124"/>
      <c r="AE101" s="124"/>
      <c r="AF101" s="124"/>
      <c r="AG101" s="124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T101" s="37"/>
      <c r="AU101" s="37">
        <v>23122.189000000002</v>
      </c>
      <c r="AV101" s="37">
        <v>22874.417000000001</v>
      </c>
      <c r="AW101" s="37">
        <v>22456.034000000007</v>
      </c>
      <c r="AX101" s="37">
        <v>21399.996999999996</v>
      </c>
      <c r="AY101" s="37">
        <v>21754.369999999981</v>
      </c>
      <c r="AZ101" s="37">
        <v>21313.982999999982</v>
      </c>
      <c r="BA101" s="37">
        <v>20130.509999999998</v>
      </c>
      <c r="BB101" s="37">
        <v>20101.42099999998</v>
      </c>
      <c r="BC101" s="37">
        <v>19669.090000000004</v>
      </c>
      <c r="BE101" s="37"/>
      <c r="BF101" s="37">
        <v>22694.862593178681</v>
      </c>
      <c r="BG101" s="37">
        <v>22509.447779286373</v>
      </c>
      <c r="BH101" s="37">
        <v>22109.029039912999</v>
      </c>
      <c r="BI101" s="37">
        <v>21647.976462023067</v>
      </c>
      <c r="BJ101" s="37">
        <v>21897.273755067512</v>
      </c>
      <c r="BK101" s="37">
        <v>21437.346937225822</v>
      </c>
      <c r="BL101" s="37">
        <v>20494.081688227241</v>
      </c>
      <c r="BM101" s="37">
        <v>20576.438505359103</v>
      </c>
      <c r="BN101" s="37">
        <v>20005.308140351714</v>
      </c>
      <c r="BP101" s="37"/>
      <c r="BQ101" s="37">
        <v>25913.808980231366</v>
      </c>
      <c r="BR101" s="37">
        <v>25664.827026087194</v>
      </c>
      <c r="BS101" s="37">
        <v>25638.635368987456</v>
      </c>
      <c r="BT101" s="37">
        <v>25545.471932182278</v>
      </c>
      <c r="BU101" s="37">
        <v>25847.082277839498</v>
      </c>
      <c r="BV101" s="37">
        <v>25302.002059825805</v>
      </c>
      <c r="BW101" s="37">
        <v>24175.847653627014</v>
      </c>
      <c r="BX101" s="37">
        <v>24283.558045179579</v>
      </c>
      <c r="BY101" s="37">
        <v>23612.516639324367</v>
      </c>
      <c r="CA101" s="37"/>
      <c r="CB101" s="37">
        <v>27247.88698962301</v>
      </c>
      <c r="CC101" s="37">
        <v>26986.087107014038</v>
      </c>
      <c r="CD101" s="37">
        <v>26958.547067907126</v>
      </c>
      <c r="CE101" s="37">
        <v>26860.587451103249</v>
      </c>
      <c r="CF101" s="37">
        <v>27177.725106151895</v>
      </c>
      <c r="CG101" s="37">
        <v>26604.583419723382</v>
      </c>
      <c r="CH101" s="37">
        <v>25420.453058324973</v>
      </c>
      <c r="CI101" s="37">
        <v>25533.708526823306</v>
      </c>
      <c r="CJ101" s="37">
        <v>24828.120999877767</v>
      </c>
    </row>
    <row r="102" spans="1:88" s="33" customFormat="1" x14ac:dyDescent="0.2">
      <c r="A102" s="40" t="s">
        <v>8</v>
      </c>
      <c r="B102" s="42"/>
      <c r="C102" s="54">
        <v>23712.659999999982</v>
      </c>
      <c r="D102" s="54">
        <v>23465.303000000007</v>
      </c>
      <c r="E102" s="54">
        <v>23071.370000000017</v>
      </c>
      <c r="F102" s="54">
        <v>22851.822999999997</v>
      </c>
      <c r="G102" s="54">
        <v>22770.270000000004</v>
      </c>
      <c r="H102" s="54">
        <v>22290.868999999992</v>
      </c>
      <c r="I102" s="54">
        <v>21715.338000000011</v>
      </c>
      <c r="J102" s="54">
        <v>21549.392999999985</v>
      </c>
      <c r="K102" s="54">
        <v>20932.023000000001</v>
      </c>
      <c r="L102" s="54"/>
      <c r="M102" s="54"/>
      <c r="N102" s="54">
        <v>25517.326299999993</v>
      </c>
      <c r="O102" s="54">
        <v>25130.673299999991</v>
      </c>
      <c r="P102" s="54">
        <v>24668.333299999984</v>
      </c>
      <c r="Q102" s="54">
        <v>24508.223300000016</v>
      </c>
      <c r="R102" s="54">
        <v>24427.633299999998</v>
      </c>
      <c r="S102" s="54">
        <v>23876.543300000005</v>
      </c>
      <c r="T102" s="54">
        <v>23069.103300000006</v>
      </c>
      <c r="U102" s="54">
        <v>22890.0533</v>
      </c>
      <c r="V102" s="54">
        <v>22215.783299999996</v>
      </c>
      <c r="X102" s="54"/>
      <c r="Y102" s="54">
        <v>26474.820000000007</v>
      </c>
      <c r="Z102" s="54">
        <v>26160.02</v>
      </c>
      <c r="AA102" s="54">
        <v>25735.249999999993</v>
      </c>
      <c r="AB102" s="54">
        <v>25298.900000000016</v>
      </c>
      <c r="AC102" s="54">
        <v>25425.387999999999</v>
      </c>
      <c r="AD102" s="54">
        <v>24749.239999999991</v>
      </c>
      <c r="AE102" s="54">
        <v>24660.449999999997</v>
      </c>
      <c r="AF102" s="54">
        <v>24468.650000000016</v>
      </c>
      <c r="AG102" s="54">
        <v>23798.840000000011</v>
      </c>
      <c r="AJ102" s="54">
        <v>27750.432899999993</v>
      </c>
      <c r="AK102" s="54">
        <v>27448.811999999991</v>
      </c>
      <c r="AL102" s="54">
        <v>26988.97</v>
      </c>
      <c r="AM102" s="54">
        <v>25988.40000000002</v>
      </c>
      <c r="AN102" s="54">
        <v>26171.256000000012</v>
      </c>
      <c r="AO102" s="54">
        <v>25641.357999999986</v>
      </c>
      <c r="AP102" s="54">
        <v>23887.005699999998</v>
      </c>
      <c r="AQ102" s="54">
        <v>24005.095999999987</v>
      </c>
      <c r="AR102" s="54">
        <v>23357.430900000003</v>
      </c>
      <c r="AT102" s="54"/>
      <c r="AU102" s="54">
        <v>23122.189000000002</v>
      </c>
      <c r="AV102" s="54">
        <v>22874.417000000001</v>
      </c>
      <c r="AW102" s="54">
        <v>22456.034000000007</v>
      </c>
      <c r="AX102" s="54">
        <v>21399.996999999996</v>
      </c>
      <c r="AY102" s="54">
        <v>21754.369999999981</v>
      </c>
      <c r="AZ102" s="54">
        <v>21313.982999999982</v>
      </c>
      <c r="BA102" s="54">
        <v>20130.509999999998</v>
      </c>
      <c r="BB102" s="54">
        <v>20101.42099999998</v>
      </c>
      <c r="BC102" s="54">
        <v>19669.090000000004</v>
      </c>
      <c r="BE102" s="85"/>
      <c r="BF102" s="46">
        <v>22685.850000000006</v>
      </c>
      <c r="BG102" s="46">
        <v>22506.320000000014</v>
      </c>
      <c r="BH102" s="46">
        <v>22104.290000000019</v>
      </c>
      <c r="BI102" s="46">
        <v>21639.220000000016</v>
      </c>
      <c r="BJ102" s="46">
        <v>21894.709999999992</v>
      </c>
      <c r="BK102" s="46">
        <v>21432.980000000003</v>
      </c>
      <c r="BL102" s="46">
        <v>20479.030000000013</v>
      </c>
      <c r="BM102" s="46">
        <v>20570.270000000008</v>
      </c>
      <c r="BN102" s="46">
        <v>20001.840000000015</v>
      </c>
      <c r="BP102" s="85"/>
      <c r="BQ102" s="46">
        <v>25958.81242047967</v>
      </c>
      <c r="BR102" s="46">
        <v>25644.967454679238</v>
      </c>
      <c r="BS102" s="46">
        <v>25609.58817911685</v>
      </c>
      <c r="BT102" s="46">
        <v>25615.909845615941</v>
      </c>
      <c r="BU102" s="46">
        <v>25551.865544425546</v>
      </c>
      <c r="BV102" s="85"/>
      <c r="BW102" s="85"/>
      <c r="BX102" s="85"/>
      <c r="BY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</row>
    <row r="103" spans="1:88" x14ac:dyDescent="0.2">
      <c r="A103" s="35" t="s">
        <v>9</v>
      </c>
      <c r="B103" s="38" t="str">
        <f>IF(B102&gt;0,B102-B101, " ")</f>
        <v xml:space="preserve"> 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 t="str">
        <f t="shared" ref="AH103:AI103" si="8">IF(AH102&gt;0,AH102-AH101, " ")</f>
        <v xml:space="preserve"> </v>
      </c>
      <c r="AI103" s="38" t="str">
        <f t="shared" si="8"/>
        <v xml:space="preserve"> </v>
      </c>
      <c r="AJ103" s="38"/>
      <c r="AK103" s="38"/>
      <c r="AL103" s="38"/>
      <c r="AM103" s="38"/>
      <c r="AN103" s="38"/>
      <c r="AO103" s="38"/>
      <c r="AP103" s="38"/>
      <c r="AQ103" s="38"/>
      <c r="AR103" s="38"/>
      <c r="AT103" s="38" t="str">
        <f>IF(AT102&gt;0,AT102-AT100, " ")</f>
        <v xml:space="preserve"> </v>
      </c>
      <c r="AU103" s="38">
        <f>IF(AU102&gt;0,AU102-AU101, " ")</f>
        <v>0</v>
      </c>
      <c r="AV103" s="38">
        <f t="shared" ref="AV103:BN103" si="9">IF(AV102&gt;0,AV102-AV101, " ")</f>
        <v>0</v>
      </c>
      <c r="AW103" s="38">
        <f t="shared" si="9"/>
        <v>0</v>
      </c>
      <c r="AX103" s="38">
        <f t="shared" si="9"/>
        <v>0</v>
      </c>
      <c r="AY103" s="38">
        <f t="shared" si="9"/>
        <v>0</v>
      </c>
      <c r="AZ103" s="38">
        <f t="shared" si="9"/>
        <v>0</v>
      </c>
      <c r="BA103" s="38">
        <f t="shared" si="9"/>
        <v>0</v>
      </c>
      <c r="BB103" s="38">
        <f t="shared" si="9"/>
        <v>0</v>
      </c>
      <c r="BC103" s="38">
        <f t="shared" si="9"/>
        <v>0</v>
      </c>
      <c r="BD103" s="38" t="str">
        <f t="shared" si="9"/>
        <v xml:space="preserve"> </v>
      </c>
      <c r="BE103" s="38" t="str">
        <f t="shared" si="9"/>
        <v xml:space="preserve"> </v>
      </c>
      <c r="BF103" s="38">
        <f t="shared" si="9"/>
        <v>-9.0125931786751607</v>
      </c>
      <c r="BG103" s="38">
        <f t="shared" si="9"/>
        <v>-3.1277792863584182</v>
      </c>
      <c r="BH103" s="38">
        <f t="shared" si="9"/>
        <v>-4.7390399129799334</v>
      </c>
      <c r="BI103" s="38">
        <f t="shared" si="9"/>
        <v>-8.7564620230514265</v>
      </c>
      <c r="BJ103" s="38">
        <f t="shared" si="9"/>
        <v>-2.5637550675201055</v>
      </c>
      <c r="BK103" s="38">
        <f t="shared" si="9"/>
        <v>-4.3669372258191288</v>
      </c>
      <c r="BL103" s="38">
        <f t="shared" si="9"/>
        <v>-15.051688227227714</v>
      </c>
      <c r="BM103" s="38">
        <f t="shared" si="9"/>
        <v>-6.168505359095434</v>
      </c>
      <c r="BN103" s="38">
        <f t="shared" si="9"/>
        <v>-3.4681403516988212</v>
      </c>
      <c r="BP103" s="38" t="str">
        <f t="shared" ref="BP103:BY103" si="10">IF(BP102&gt;0,BP102-BP101, " ")</f>
        <v xml:space="preserve"> </v>
      </c>
      <c r="BQ103" s="38">
        <f t="shared" si="10"/>
        <v>45.003440248303377</v>
      </c>
      <c r="BR103" s="38">
        <f t="shared" si="10"/>
        <v>-19.859571407956537</v>
      </c>
      <c r="BS103" s="38">
        <f t="shared" si="10"/>
        <v>-29.047189870605507</v>
      </c>
      <c r="BT103" s="38">
        <f t="shared" si="10"/>
        <v>70.437913433663198</v>
      </c>
      <c r="BU103" s="38">
        <f t="shared" si="10"/>
        <v>-295.21673341395217</v>
      </c>
      <c r="BV103" s="38" t="str">
        <f t="shared" si="10"/>
        <v xml:space="preserve"> </v>
      </c>
      <c r="BW103" s="38" t="str">
        <f t="shared" si="10"/>
        <v xml:space="preserve"> </v>
      </c>
      <c r="BX103" s="38" t="str">
        <f t="shared" si="10"/>
        <v xml:space="preserve"> </v>
      </c>
      <c r="BY103" s="38" t="str">
        <f t="shared" si="10"/>
        <v xml:space="preserve"> </v>
      </c>
      <c r="CA103" s="38" t="str">
        <f t="shared" ref="CA103:CJ103" si="11">IF(CA102&gt;0,CA102-CA101, " ")</f>
        <v xml:space="preserve"> </v>
      </c>
      <c r="CB103" s="38" t="str">
        <f t="shared" si="11"/>
        <v xml:space="preserve"> </v>
      </c>
      <c r="CC103" s="38" t="str">
        <f t="shared" si="11"/>
        <v xml:space="preserve"> </v>
      </c>
      <c r="CD103" s="38" t="str">
        <f t="shared" si="11"/>
        <v xml:space="preserve"> </v>
      </c>
      <c r="CE103" s="38" t="str">
        <f t="shared" si="11"/>
        <v xml:space="preserve"> </v>
      </c>
      <c r="CF103" s="38" t="str">
        <f t="shared" si="11"/>
        <v xml:space="preserve"> </v>
      </c>
      <c r="CG103" s="38" t="str">
        <f t="shared" si="11"/>
        <v xml:space="preserve"> </v>
      </c>
      <c r="CH103" s="38" t="str">
        <f t="shared" si="11"/>
        <v xml:space="preserve"> </v>
      </c>
      <c r="CI103" s="38" t="str">
        <f t="shared" si="11"/>
        <v xml:space="preserve"> </v>
      </c>
      <c r="CJ103" s="38" t="str">
        <f t="shared" si="11"/>
        <v xml:space="preserve"> </v>
      </c>
    </row>
    <row r="104" spans="1:88" x14ac:dyDescent="0.2">
      <c r="A104" s="40" t="s">
        <v>10</v>
      </c>
      <c r="B104" s="41" t="str">
        <f>(IF(B102&gt;0,B103/B101," "))</f>
        <v xml:space="preserve"> 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 t="str">
        <f t="shared" ref="AH104:AI104" si="12">(IF(AH102&gt;0,AH103/AH101," "))</f>
        <v xml:space="preserve"> </v>
      </c>
      <c r="AI104" s="41" t="str">
        <f t="shared" si="12"/>
        <v xml:space="preserve"> </v>
      </c>
      <c r="AJ104" s="41"/>
      <c r="AK104" s="41"/>
      <c r="AL104" s="41"/>
      <c r="AM104" s="41"/>
      <c r="AN104" s="41"/>
      <c r="AO104" s="41"/>
      <c r="AP104" s="41"/>
      <c r="AQ104" s="41"/>
      <c r="AR104" s="41"/>
      <c r="AT104" s="41" t="str">
        <f>(IF(AT102&gt;0,AT103/AT100," "))</f>
        <v xml:space="preserve"> </v>
      </c>
      <c r="AU104" s="41">
        <f t="shared" ref="AU104:BN104" si="13">(IF(AU102&gt;0,AU103/AU101," "))</f>
        <v>0</v>
      </c>
      <c r="AV104" s="41">
        <f t="shared" si="13"/>
        <v>0</v>
      </c>
      <c r="AW104" s="41">
        <f t="shared" si="13"/>
        <v>0</v>
      </c>
      <c r="AX104" s="41">
        <f t="shared" si="13"/>
        <v>0</v>
      </c>
      <c r="AY104" s="41">
        <f>(IF(AY102&gt;0,AY103/AY101," "))</f>
        <v>0</v>
      </c>
      <c r="AZ104" s="41">
        <f t="shared" si="13"/>
        <v>0</v>
      </c>
      <c r="BA104" s="41">
        <f t="shared" si="13"/>
        <v>0</v>
      </c>
      <c r="BB104" s="41">
        <f t="shared" si="13"/>
        <v>0</v>
      </c>
      <c r="BC104" s="41">
        <f t="shared" si="13"/>
        <v>0</v>
      </c>
      <c r="BD104" s="66" t="str">
        <f t="shared" si="13"/>
        <v xml:space="preserve"> </v>
      </c>
      <c r="BE104" s="41" t="str">
        <f t="shared" si="13"/>
        <v xml:space="preserve"> </v>
      </c>
      <c r="BF104" s="41">
        <f t="shared" si="13"/>
        <v>-3.9712041179681105E-4</v>
      </c>
      <c r="BG104" s="41">
        <f t="shared" si="13"/>
        <v>-1.389540657339742E-4</v>
      </c>
      <c r="BH104" s="41">
        <f t="shared" si="13"/>
        <v>-2.1434862220428752E-4</v>
      </c>
      <c r="BI104" s="41">
        <f t="shared" si="13"/>
        <v>-4.0449332705127627E-4</v>
      </c>
      <c r="BJ104" s="41">
        <f t="shared" si="13"/>
        <v>-1.1708101639487409E-4</v>
      </c>
      <c r="BK104" s="41">
        <f t="shared" si="13"/>
        <v>-2.0370698102739425E-4</v>
      </c>
      <c r="BL104" s="41">
        <f t="shared" si="13"/>
        <v>-7.3444072567906799E-4</v>
      </c>
      <c r="BM104" s="41">
        <f t="shared" si="13"/>
        <v>-2.9978489025148135E-4</v>
      </c>
      <c r="BN104" s="41">
        <f t="shared" si="13"/>
        <v>-1.7336100635727812E-4</v>
      </c>
      <c r="BP104" s="41" t="str">
        <f t="shared" ref="BP104:BY104" si="14">(IF(BP102&gt;0,BP103/BP101," "))</f>
        <v xml:space="preserve"> </v>
      </c>
      <c r="BQ104" s="41">
        <f t="shared" si="14"/>
        <v>1.7366586395166665E-3</v>
      </c>
      <c r="BR104" s="41">
        <f t="shared" si="14"/>
        <v>-7.7380499731286468E-4</v>
      </c>
      <c r="BS104" s="41">
        <f t="shared" si="14"/>
        <v>-1.1329460188720124E-3</v>
      </c>
      <c r="BT104" s="41">
        <f t="shared" si="14"/>
        <v>2.7573541651788889E-3</v>
      </c>
      <c r="BU104" s="41">
        <f t="shared" si="14"/>
        <v>-1.142166571222865E-2</v>
      </c>
      <c r="BV104" s="41" t="str">
        <f t="shared" si="14"/>
        <v xml:space="preserve"> </v>
      </c>
      <c r="BW104" s="41" t="str">
        <f t="shared" si="14"/>
        <v xml:space="preserve"> </v>
      </c>
      <c r="BX104" s="41" t="str">
        <f t="shared" si="14"/>
        <v xml:space="preserve"> </v>
      </c>
      <c r="BY104" s="41" t="str">
        <f t="shared" si="14"/>
        <v xml:space="preserve"> </v>
      </c>
      <c r="CA104" s="41" t="str">
        <f t="shared" ref="CA104:CJ104" si="15">(IF(CA102&gt;0,CA103/CA101," "))</f>
        <v xml:space="preserve"> </v>
      </c>
      <c r="CB104" s="41" t="str">
        <f t="shared" si="15"/>
        <v xml:space="preserve"> </v>
      </c>
      <c r="CC104" s="41" t="str">
        <f t="shared" si="15"/>
        <v xml:space="preserve"> </v>
      </c>
      <c r="CD104" s="41" t="str">
        <f t="shared" si="15"/>
        <v xml:space="preserve"> </v>
      </c>
      <c r="CE104" s="41" t="str">
        <f t="shared" si="15"/>
        <v xml:space="preserve"> </v>
      </c>
      <c r="CF104" s="41" t="str">
        <f t="shared" si="15"/>
        <v xml:space="preserve"> </v>
      </c>
      <c r="CG104" s="41" t="str">
        <f t="shared" si="15"/>
        <v xml:space="preserve"> </v>
      </c>
      <c r="CH104" s="41" t="str">
        <f t="shared" si="15"/>
        <v xml:space="preserve"> </v>
      </c>
      <c r="CI104" s="41" t="str">
        <f t="shared" si="15"/>
        <v xml:space="preserve"> </v>
      </c>
      <c r="CJ104" s="41" t="str">
        <f t="shared" si="15"/>
        <v xml:space="preserve"> </v>
      </c>
    </row>
    <row r="105" spans="1:88" x14ac:dyDescent="0.2">
      <c r="A105" s="15"/>
      <c r="B105" s="17"/>
      <c r="C105" s="21"/>
      <c r="D105" s="21"/>
      <c r="E105" s="21"/>
      <c r="F105" s="2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88" x14ac:dyDescent="0.2">
      <c r="A106" s="22" t="s">
        <v>13</v>
      </c>
      <c r="B106" s="63" t="s">
        <v>70</v>
      </c>
      <c r="C106" s="63" t="s">
        <v>71</v>
      </c>
      <c r="D106" s="63" t="s">
        <v>72</v>
      </c>
      <c r="E106" s="63" t="s">
        <v>73</v>
      </c>
      <c r="F106" s="63" t="s">
        <v>74</v>
      </c>
      <c r="G106" s="63" t="s">
        <v>75</v>
      </c>
      <c r="H106" s="63" t="s">
        <v>76</v>
      </c>
      <c r="I106" s="63" t="s">
        <v>77</v>
      </c>
      <c r="J106" s="63" t="s">
        <v>78</v>
      </c>
      <c r="K106" s="63" t="s">
        <v>79</v>
      </c>
      <c r="L106" s="63"/>
      <c r="M106" s="63" t="s">
        <v>80</v>
      </c>
      <c r="N106" s="63" t="s">
        <v>81</v>
      </c>
      <c r="O106" s="63" t="s">
        <v>82</v>
      </c>
      <c r="P106" s="63" t="s">
        <v>83</v>
      </c>
      <c r="Q106" s="63" t="s">
        <v>84</v>
      </c>
      <c r="R106" s="63" t="s">
        <v>85</v>
      </c>
      <c r="S106" s="63" t="s">
        <v>86</v>
      </c>
      <c r="T106" s="63" t="s">
        <v>87</v>
      </c>
      <c r="U106" s="63" t="s">
        <v>88</v>
      </c>
      <c r="V106" s="63" t="s">
        <v>89</v>
      </c>
      <c r="X106" s="63" t="s">
        <v>90</v>
      </c>
      <c r="Y106" s="63" t="s">
        <v>91</v>
      </c>
      <c r="Z106" s="63" t="s">
        <v>92</v>
      </c>
      <c r="AA106" s="63" t="s">
        <v>93</v>
      </c>
      <c r="AB106" s="63" t="s">
        <v>94</v>
      </c>
      <c r="AC106" s="63" t="s">
        <v>95</v>
      </c>
      <c r="AD106" s="63" t="s">
        <v>96</v>
      </c>
      <c r="AE106" s="63" t="s">
        <v>97</v>
      </c>
      <c r="AF106" s="63" t="s">
        <v>98</v>
      </c>
      <c r="AG106" s="63" t="s">
        <v>99</v>
      </c>
      <c r="AI106" s="63" t="s">
        <v>100</v>
      </c>
      <c r="AJ106" s="63" t="s">
        <v>101</v>
      </c>
      <c r="AK106" s="63" t="s">
        <v>102</v>
      </c>
      <c r="AL106" s="63" t="s">
        <v>103</v>
      </c>
      <c r="AM106" s="63" t="s">
        <v>104</v>
      </c>
      <c r="AN106" s="63" t="s">
        <v>105</v>
      </c>
      <c r="AO106" s="63" t="s">
        <v>106</v>
      </c>
      <c r="AP106" s="63" t="s">
        <v>107</v>
      </c>
      <c r="AQ106" s="63" t="s">
        <v>108</v>
      </c>
      <c r="AR106" s="63" t="s">
        <v>109</v>
      </c>
      <c r="AT106" s="63" t="s">
        <v>126</v>
      </c>
      <c r="AU106" s="63" t="s">
        <v>127</v>
      </c>
      <c r="AV106" s="63" t="s">
        <v>128</v>
      </c>
      <c r="AW106" s="63" t="s">
        <v>129</v>
      </c>
      <c r="AX106" s="63" t="s">
        <v>130</v>
      </c>
      <c r="AY106" s="63" t="s">
        <v>131</v>
      </c>
      <c r="AZ106" s="63" t="s">
        <v>132</v>
      </c>
      <c r="BA106" s="63" t="s">
        <v>133</v>
      </c>
      <c r="BB106" s="63" t="s">
        <v>134</v>
      </c>
      <c r="BC106" s="63" t="s">
        <v>135</v>
      </c>
      <c r="BE106" s="63" t="s">
        <v>136</v>
      </c>
      <c r="BF106" s="63" t="s">
        <v>137</v>
      </c>
      <c r="BG106" s="63" t="s">
        <v>138</v>
      </c>
      <c r="BH106" s="63" t="s">
        <v>139</v>
      </c>
      <c r="BI106" s="63" t="s">
        <v>140</v>
      </c>
      <c r="BJ106" s="63" t="s">
        <v>141</v>
      </c>
      <c r="BK106" s="63" t="s">
        <v>142</v>
      </c>
      <c r="BL106" s="63" t="s">
        <v>143</v>
      </c>
      <c r="BM106" s="63" t="s">
        <v>144</v>
      </c>
      <c r="BN106" s="63" t="s">
        <v>145</v>
      </c>
      <c r="BP106" s="173" t="s">
        <v>191</v>
      </c>
      <c r="BQ106" s="173" t="s">
        <v>173</v>
      </c>
      <c r="BR106" s="173" t="s">
        <v>174</v>
      </c>
      <c r="BS106" s="173" t="s">
        <v>175</v>
      </c>
      <c r="BT106" s="173" t="s">
        <v>176</v>
      </c>
      <c r="BU106" s="173" t="s">
        <v>177</v>
      </c>
      <c r="BV106" s="173" t="s">
        <v>178</v>
      </c>
      <c r="BW106" s="173" t="s">
        <v>179</v>
      </c>
      <c r="BX106" s="173" t="s">
        <v>180</v>
      </c>
      <c r="BY106" s="173" t="s">
        <v>181</v>
      </c>
      <c r="BZ106" s="174"/>
      <c r="CA106" s="173" t="s">
        <v>192</v>
      </c>
      <c r="CB106" s="173" t="s">
        <v>182</v>
      </c>
      <c r="CC106" s="173" t="s">
        <v>183</v>
      </c>
      <c r="CD106" s="173" t="s">
        <v>184</v>
      </c>
      <c r="CE106" s="173" t="s">
        <v>185</v>
      </c>
      <c r="CF106" s="173" t="s">
        <v>186</v>
      </c>
      <c r="CG106" s="173" t="s">
        <v>187</v>
      </c>
      <c r="CH106" s="173" t="s">
        <v>188</v>
      </c>
      <c r="CI106" s="173" t="s">
        <v>189</v>
      </c>
      <c r="CJ106" s="173" t="s">
        <v>190</v>
      </c>
    </row>
    <row r="107" spans="1:88" s="33" customFormat="1" x14ac:dyDescent="0.2">
      <c r="A107" s="87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</row>
    <row r="108" spans="1:88" s="33" customFormat="1" x14ac:dyDescent="0.2">
      <c r="A108" s="35" t="str">
        <f>A101</f>
        <v>Feb 2024 FC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9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T108" s="36">
        <f t="shared" ref="AT108:BC108" si="16">AT94+AT101</f>
        <v>1026344.8300000001</v>
      </c>
      <c r="AU108" s="36">
        <f t="shared" si="16"/>
        <v>1063404.419</v>
      </c>
      <c r="AV108" s="36">
        <f t="shared" si="16"/>
        <v>1063165.1369999999</v>
      </c>
      <c r="AW108" s="36">
        <f t="shared" si="16"/>
        <v>1061050.0140000002</v>
      </c>
      <c r="AX108" s="36">
        <f t="shared" si="16"/>
        <v>1058001.4870000002</v>
      </c>
      <c r="AY108" s="36">
        <f t="shared" si="16"/>
        <v>1057433.18</v>
      </c>
      <c r="AZ108" s="36">
        <f t="shared" si="16"/>
        <v>1055969.8230000001</v>
      </c>
      <c r="BA108" s="36">
        <f t="shared" si="16"/>
        <v>1053054.24</v>
      </c>
      <c r="BB108" s="36">
        <f t="shared" si="16"/>
        <v>1052467.031</v>
      </c>
      <c r="BC108" s="36">
        <f t="shared" si="16"/>
        <v>1048726.3599999999</v>
      </c>
      <c r="BE108" s="36">
        <f t="shared" ref="BE108:BN108" si="17">BE94+BE101</f>
        <v>1030976.8</v>
      </c>
      <c r="BF108" s="36">
        <f t="shared" si="17"/>
        <v>1065603.0825931788</v>
      </c>
      <c r="BG108" s="36">
        <f t="shared" si="17"/>
        <v>1066575.1777792866</v>
      </c>
      <c r="BH108" s="36">
        <f t="shared" si="17"/>
        <v>1065479.229039913</v>
      </c>
      <c r="BI108" s="36">
        <f t="shared" si="17"/>
        <v>1063594.2864620234</v>
      </c>
      <c r="BJ108" s="36">
        <f t="shared" si="17"/>
        <v>1063655.1437550676</v>
      </c>
      <c r="BK108" s="36">
        <f t="shared" si="17"/>
        <v>1063013.2169372258</v>
      </c>
      <c r="BL108" s="36">
        <f t="shared" si="17"/>
        <v>1060160.1616882272</v>
      </c>
      <c r="BM108" s="36">
        <f t="shared" si="17"/>
        <v>1058720.6598053591</v>
      </c>
      <c r="BN108" s="36">
        <f t="shared" si="17"/>
        <v>1054899.6930403516</v>
      </c>
      <c r="BP108" s="36">
        <f t="shared" ref="BP108:BY108" si="18">BP94+BP101</f>
        <v>1025952.52</v>
      </c>
      <c r="BQ108" s="36">
        <f t="shared" si="18"/>
        <v>1062636.8089802314</v>
      </c>
      <c r="BR108" s="36">
        <f t="shared" si="18"/>
        <v>1063333.8270260871</v>
      </c>
      <c r="BS108" s="36">
        <f t="shared" si="18"/>
        <v>1062100.6353689875</v>
      </c>
      <c r="BT108" s="36">
        <f t="shared" si="18"/>
        <v>1060284.4719321823</v>
      </c>
      <c r="BU108" s="36">
        <f t="shared" si="18"/>
        <v>1059378.9648762851</v>
      </c>
      <c r="BV108" s="36">
        <f t="shared" si="18"/>
        <v>1058614.4989225036</v>
      </c>
      <c r="BW108" s="36">
        <f t="shared" si="18"/>
        <v>1055604.0275592548</v>
      </c>
      <c r="BX108" s="36">
        <f t="shared" si="18"/>
        <v>1054184.3875851976</v>
      </c>
      <c r="BY108" s="36">
        <f t="shared" si="18"/>
        <v>1050263.9767159238</v>
      </c>
      <c r="CA108" s="36">
        <f t="shared" ref="CA108:CJ108" si="19">CA94+CA101</f>
        <v>1022396.6761232091</v>
      </c>
      <c r="CB108" s="36">
        <f t="shared" si="19"/>
        <v>1060367.6368441645</v>
      </c>
      <c r="CC108" s="36">
        <f t="shared" si="19"/>
        <v>1061032.6952155395</v>
      </c>
      <c r="CD108" s="36">
        <f t="shared" si="19"/>
        <v>1059777.9675749319</v>
      </c>
      <c r="CE108" s="36">
        <f t="shared" si="19"/>
        <v>1057948.1333988262</v>
      </c>
      <c r="CF108" s="36">
        <f t="shared" si="19"/>
        <v>1057007.3777558613</v>
      </c>
      <c r="CG108" s="36">
        <f t="shared" si="19"/>
        <v>1056181.5872691888</v>
      </c>
      <c r="CH108" s="36">
        <f t="shared" si="19"/>
        <v>1053083.583790384</v>
      </c>
      <c r="CI108" s="36">
        <f t="shared" si="19"/>
        <v>1051654.5924138294</v>
      </c>
      <c r="CJ108" s="36">
        <f t="shared" si="19"/>
        <v>1047693.9376189688</v>
      </c>
    </row>
    <row r="109" spans="1:88" s="33" customFormat="1" x14ac:dyDescent="0.2">
      <c r="A109" s="40" t="s">
        <v>8</v>
      </c>
      <c r="B109" s="46">
        <f>B102+B95</f>
        <v>1062188.0900000001</v>
      </c>
      <c r="C109" s="46">
        <f>C102+C95</f>
        <v>1093284.8400000001</v>
      </c>
      <c r="D109" s="46">
        <f t="shared" ref="D109:Q109" si="20">D102+D95</f>
        <v>1092672.1730000002</v>
      </c>
      <c r="E109" s="46">
        <f t="shared" si="20"/>
        <v>1090862.8800000004</v>
      </c>
      <c r="F109" s="46">
        <f t="shared" si="20"/>
        <v>1087896.7330000002</v>
      </c>
      <c r="G109" s="46">
        <f t="shared" si="20"/>
        <v>1087161.9200000002</v>
      </c>
      <c r="H109" s="46">
        <f t="shared" si="20"/>
        <v>1085475.209</v>
      </c>
      <c r="I109" s="46">
        <f t="shared" si="20"/>
        <v>1082572.588</v>
      </c>
      <c r="J109" s="46">
        <f t="shared" si="20"/>
        <v>1081153.0930000001</v>
      </c>
      <c r="K109" s="46">
        <f t="shared" si="20"/>
        <v>1076618.9029999999</v>
      </c>
      <c r="L109" s="46"/>
      <c r="M109" s="46">
        <f t="shared" si="20"/>
        <v>1061447.23</v>
      </c>
      <c r="N109" s="46">
        <f t="shared" si="20"/>
        <v>1095065.2163</v>
      </c>
      <c r="O109" s="46">
        <f t="shared" si="20"/>
        <v>1094655.9632999999</v>
      </c>
      <c r="P109" s="46">
        <f t="shared" si="20"/>
        <v>1092830.1333000001</v>
      </c>
      <c r="Q109" s="46">
        <f t="shared" si="20"/>
        <v>1089905.5033000002</v>
      </c>
      <c r="R109" s="46">
        <f t="shared" ref="R109:T109" si="21">R102+R95</f>
        <v>1089815.6233000001</v>
      </c>
      <c r="S109" s="46">
        <f t="shared" si="21"/>
        <v>1088411.0833000001</v>
      </c>
      <c r="T109" s="46">
        <f t="shared" si="21"/>
        <v>1086056.9032999999</v>
      </c>
      <c r="U109" s="46">
        <f t="shared" ref="U109:V109" si="22">U102+U95</f>
        <v>1084910.1032999998</v>
      </c>
      <c r="V109" s="46">
        <f t="shared" si="22"/>
        <v>1080414.0633</v>
      </c>
      <c r="X109" s="46">
        <f t="shared" ref="X109:AJ109" si="23">X102+X95</f>
        <v>1068260.1060000001</v>
      </c>
      <c r="Y109" s="46">
        <f t="shared" si="23"/>
        <v>1103755.7540000004</v>
      </c>
      <c r="Z109" s="46">
        <f t="shared" si="23"/>
        <v>1102978.2660000003</v>
      </c>
      <c r="AA109" s="46">
        <f t="shared" si="23"/>
        <v>1101168.804</v>
      </c>
      <c r="AB109" s="46">
        <f t="shared" si="23"/>
        <v>1098499.9139999999</v>
      </c>
      <c r="AC109" s="46">
        <f t="shared" si="23"/>
        <v>1098298.1940000004</v>
      </c>
      <c r="AD109" s="46">
        <f t="shared" si="23"/>
        <v>1096596.5900000001</v>
      </c>
      <c r="AE109" s="46">
        <f t="shared" si="23"/>
        <v>1096061.7200000002</v>
      </c>
      <c r="AF109" s="46">
        <f t="shared" si="23"/>
        <v>1094875.5499999998</v>
      </c>
      <c r="AG109" s="46">
        <f t="shared" si="23"/>
        <v>1090477.72</v>
      </c>
      <c r="AH109" s="46"/>
      <c r="AI109" s="46">
        <f t="shared" si="23"/>
        <v>1041842.4179999999</v>
      </c>
      <c r="AJ109" s="46">
        <f t="shared" si="23"/>
        <v>1066622.7878999999</v>
      </c>
      <c r="AK109" s="46">
        <f t="shared" ref="AK109:AM109" si="24">AK102+AK95</f>
        <v>1064082.8399999999</v>
      </c>
      <c r="AL109" s="46">
        <f t="shared" si="24"/>
        <v>1060911.5049999999</v>
      </c>
      <c r="AM109" s="46">
        <f t="shared" si="24"/>
        <v>1057556.4539999999</v>
      </c>
      <c r="AN109" s="46">
        <f>AN102+AN95</f>
        <v>1056363.28</v>
      </c>
      <c r="AO109" s="46">
        <f>AO102+AO95</f>
        <v>1056048.4919999999</v>
      </c>
      <c r="AP109" s="46">
        <f>AP102+AP95</f>
        <v>1053394.0427000001</v>
      </c>
      <c r="AQ109" s="46">
        <f>AQ102+AQ95</f>
        <v>1053059.5199999998</v>
      </c>
      <c r="AR109" s="46">
        <f>AR102+AR95</f>
        <v>1049669.1509</v>
      </c>
      <c r="AT109" s="46">
        <f>AT102+AT95</f>
        <v>1026344.8300000001</v>
      </c>
      <c r="AU109" s="46">
        <f>AU102+AU95</f>
        <v>1063404.419</v>
      </c>
      <c r="AV109" s="46">
        <f>AV102+AV95</f>
        <v>1063165.1369999999</v>
      </c>
      <c r="AW109" s="46">
        <f>AW102+AW95</f>
        <v>1061050.0140000002</v>
      </c>
      <c r="AX109" s="46">
        <f>AX102+AX95</f>
        <v>1058001.4870000002</v>
      </c>
      <c r="AY109" s="46">
        <f t="shared" ref="AY109:BC109" si="25">AY102+AY95</f>
        <v>1057433.18</v>
      </c>
      <c r="AZ109" s="46">
        <f t="shared" si="25"/>
        <v>1055969.8230000001</v>
      </c>
      <c r="BA109" s="46">
        <f t="shared" si="25"/>
        <v>1053054.24</v>
      </c>
      <c r="BB109" s="46">
        <f t="shared" si="25"/>
        <v>1052467.031</v>
      </c>
      <c r="BC109" s="46">
        <f t="shared" si="25"/>
        <v>1048726.3599999999</v>
      </c>
      <c r="BE109" s="46">
        <f>BE102+BE95</f>
        <v>1030993.8400000001</v>
      </c>
      <c r="BF109" s="46">
        <f>BF102+BF95</f>
        <v>1065636.9600000002</v>
      </c>
      <c r="BG109" s="46">
        <f t="shared" ref="BG109:BM109" si="26">BG102+BG95</f>
        <v>1066577.2700000003</v>
      </c>
      <c r="BH109" s="46">
        <f t="shared" si="26"/>
        <v>1065457.9699999997</v>
      </c>
      <c r="BI109" s="46">
        <f t="shared" si="26"/>
        <v>1063583.6100000001</v>
      </c>
      <c r="BJ109" s="46">
        <f t="shared" si="26"/>
        <v>1063673.3699999999</v>
      </c>
      <c r="BK109" s="46">
        <f t="shared" si="26"/>
        <v>1063041.4800000002</v>
      </c>
      <c r="BL109" s="46">
        <f t="shared" si="26"/>
        <v>1060187.6800000002</v>
      </c>
      <c r="BM109" s="46">
        <f t="shared" si="26"/>
        <v>1058815.8413</v>
      </c>
      <c r="BN109" s="46">
        <f t="shared" ref="BN109:BP109" si="27">BN102+BN95</f>
        <v>1054983.3249000001</v>
      </c>
      <c r="BP109" s="46">
        <f t="shared" si="27"/>
        <v>1025822.9800000001</v>
      </c>
      <c r="BQ109" s="46">
        <f t="shared" ref="BQ109:BR109" si="28">BQ102+BQ95</f>
        <v>1062647.5624204797</v>
      </c>
      <c r="BR109" s="46">
        <f t="shared" si="28"/>
        <v>1063246.7175546791</v>
      </c>
      <c r="BS109" s="46">
        <f t="shared" ref="BS109" si="29">BS102+BS95</f>
        <v>1062039.1881791169</v>
      </c>
      <c r="BT109" s="46">
        <f>BT102+BT95</f>
        <v>1060209.2698456161</v>
      </c>
      <c r="BU109" s="46">
        <f>BU102+BU95</f>
        <v>1060168.1055444258</v>
      </c>
      <c r="BV109" s="85"/>
      <c r="BW109" s="85"/>
      <c r="BX109" s="85"/>
      <c r="BY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</row>
    <row r="110" spans="1:88" s="33" customFormat="1" x14ac:dyDescent="0.2">
      <c r="A110" s="35" t="s">
        <v>9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 t="str">
        <f t="shared" ref="AH110" si="30">IF(AH109&gt;0,AH109-AH108, " ")</f>
        <v xml:space="preserve"> </v>
      </c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T110" s="38">
        <f t="shared" ref="AT110:BD110" si="31">IF(AT109&gt;0,AT109-AT108, " ")</f>
        <v>0</v>
      </c>
      <c r="AU110" s="38">
        <f t="shared" si="31"/>
        <v>0</v>
      </c>
      <c r="AV110" s="38">
        <f t="shared" si="31"/>
        <v>0</v>
      </c>
      <c r="AW110" s="38">
        <f t="shared" si="31"/>
        <v>0</v>
      </c>
      <c r="AX110" s="38">
        <f t="shared" si="31"/>
        <v>0</v>
      </c>
      <c r="AY110" s="38">
        <f t="shared" ref="AY110:BA110" si="32">IF(AY109&gt;0,AY109-AY108, " ")</f>
        <v>0</v>
      </c>
      <c r="AZ110" s="38">
        <f t="shared" si="32"/>
        <v>0</v>
      </c>
      <c r="BA110" s="38">
        <f t="shared" si="32"/>
        <v>0</v>
      </c>
      <c r="BB110" s="38">
        <f t="shared" si="31"/>
        <v>0</v>
      </c>
      <c r="BC110" s="38">
        <f t="shared" si="31"/>
        <v>0</v>
      </c>
      <c r="BD110" s="38" t="str">
        <f t="shared" si="31"/>
        <v xml:space="preserve"> </v>
      </c>
      <c r="BE110" s="38">
        <f>IF(BE109&gt;0,BE109-BE108, " ")</f>
        <v>17.040000000037253</v>
      </c>
      <c r="BF110" s="38">
        <f t="shared" ref="BF110:BM110" si="33">IF(BF109&gt;0,BF109-BF108, " ")</f>
        <v>33.877406821353361</v>
      </c>
      <c r="BG110" s="38">
        <f t="shared" ref="BG110:BI110" si="34">IF(BG109&gt;0,BG109-BG108, " ")</f>
        <v>2.0922207136172801</v>
      </c>
      <c r="BH110" s="38">
        <f t="shared" si="34"/>
        <v>-21.25903991330415</v>
      </c>
      <c r="BI110" s="38">
        <f t="shared" si="34"/>
        <v>-10.676462023286149</v>
      </c>
      <c r="BJ110" s="38">
        <f t="shared" si="33"/>
        <v>18.226244932273403</v>
      </c>
      <c r="BK110" s="38">
        <f t="shared" si="33"/>
        <v>28.263062774436548</v>
      </c>
      <c r="BL110" s="38">
        <f t="shared" si="33"/>
        <v>27.518311772961169</v>
      </c>
      <c r="BM110" s="38">
        <f t="shared" si="33"/>
        <v>95.181494640884921</v>
      </c>
      <c r="BN110" s="38">
        <f t="shared" ref="BN110" si="35">IF(BN109&gt;0,BN109-BN108, " ")</f>
        <v>83.631859648507088</v>
      </c>
      <c r="BP110" s="38">
        <f>IF(BP109&gt;0,BP109-BP108, " ")</f>
        <v>-129.53999999992084</v>
      </c>
      <c r="BQ110" s="38">
        <f>IF(BQ109&gt;0,BQ109-BQ108, " ")</f>
        <v>10.753440248314291</v>
      </c>
      <c r="BR110" s="38">
        <f>IF(BR109&gt;0,BR109-BR108, " ")</f>
        <v>-87.109471407951787</v>
      </c>
      <c r="BS110" s="38">
        <f>IF(BS109&gt;0,BS109-BS108, " ")</f>
        <v>-61.447189870523289</v>
      </c>
      <c r="BT110" s="38">
        <f t="shared" ref="BT110:BY110" si="36">IF(BT109&gt;0,BT109-BT108, " ")</f>
        <v>-75.202086566248909</v>
      </c>
      <c r="BU110" s="38">
        <f t="shared" si="36"/>
        <v>789.1406681407243</v>
      </c>
      <c r="BV110" s="38" t="str">
        <f t="shared" si="36"/>
        <v xml:space="preserve"> </v>
      </c>
      <c r="BW110" s="38" t="str">
        <f t="shared" si="36"/>
        <v xml:space="preserve"> </v>
      </c>
      <c r="BX110" s="38" t="str">
        <f t="shared" si="36"/>
        <v xml:space="preserve"> </v>
      </c>
      <c r="BY110" s="38" t="str">
        <f t="shared" si="36"/>
        <v xml:space="preserve"> </v>
      </c>
      <c r="CA110" s="38" t="str">
        <f>IF(CA109&gt;0,CA109-CA108, " ")</f>
        <v xml:space="preserve"> </v>
      </c>
      <c r="CB110" s="38" t="str">
        <f t="shared" ref="CB110:CJ110" si="37">IF(CB109&gt;0,CB109-CB108, " ")</f>
        <v xml:space="preserve"> </v>
      </c>
      <c r="CC110" s="38" t="str">
        <f t="shared" si="37"/>
        <v xml:space="preserve"> </v>
      </c>
      <c r="CD110" s="38" t="str">
        <f t="shared" si="37"/>
        <v xml:space="preserve"> </v>
      </c>
      <c r="CE110" s="38" t="str">
        <f t="shared" si="37"/>
        <v xml:space="preserve"> </v>
      </c>
      <c r="CF110" s="38" t="str">
        <f t="shared" si="37"/>
        <v xml:space="preserve"> </v>
      </c>
      <c r="CG110" s="38" t="str">
        <f t="shared" si="37"/>
        <v xml:space="preserve"> </v>
      </c>
      <c r="CH110" s="38" t="str">
        <f t="shared" si="37"/>
        <v xml:space="preserve"> </v>
      </c>
      <c r="CI110" s="38" t="str">
        <f t="shared" si="37"/>
        <v xml:space="preserve"> </v>
      </c>
      <c r="CJ110" s="38" t="str">
        <f t="shared" si="37"/>
        <v xml:space="preserve"> </v>
      </c>
    </row>
    <row r="111" spans="1:88" s="33" customFormat="1" x14ac:dyDescent="0.2">
      <c r="A111" s="40" t="s">
        <v>10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 t="str">
        <f t="shared" ref="AH111" si="38">(IF(AH109&gt;0,AH110/AH108," "))</f>
        <v xml:space="preserve"> </v>
      </c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T111" s="41">
        <f t="shared" ref="AT111:BM111" si="39">(IF(AT109&gt;0,AT110/AT108," "))</f>
        <v>0</v>
      </c>
      <c r="AU111" s="41">
        <f t="shared" si="39"/>
        <v>0</v>
      </c>
      <c r="AV111" s="41">
        <f t="shared" si="39"/>
        <v>0</v>
      </c>
      <c r="AW111" s="41">
        <f t="shared" si="39"/>
        <v>0</v>
      </c>
      <c r="AX111" s="41">
        <f t="shared" si="39"/>
        <v>0</v>
      </c>
      <c r="AY111" s="41">
        <f t="shared" ref="AY111:BA111" si="40">(IF(AY109&gt;0,AY110/AY108," "))</f>
        <v>0</v>
      </c>
      <c r="AZ111" s="41">
        <f t="shared" si="40"/>
        <v>0</v>
      </c>
      <c r="BA111" s="41">
        <f t="shared" si="40"/>
        <v>0</v>
      </c>
      <c r="BB111" s="41">
        <f t="shared" si="39"/>
        <v>0</v>
      </c>
      <c r="BC111" s="41">
        <f t="shared" si="39"/>
        <v>0</v>
      </c>
      <c r="BD111" s="66" t="str">
        <f t="shared" si="39"/>
        <v xml:space="preserve"> </v>
      </c>
      <c r="BE111" s="41">
        <f t="shared" si="39"/>
        <v>1.6528014985436386E-5</v>
      </c>
      <c r="BF111" s="41">
        <f t="shared" si="39"/>
        <v>3.1791768787785055E-5</v>
      </c>
      <c r="BG111" s="41">
        <f t="shared" ref="BG111:BI111" si="41">(IF(BG109&gt;0,BG110/BG108," "))</f>
        <v>1.9616251692388787E-6</v>
      </c>
      <c r="BH111" s="41">
        <f t="shared" si="41"/>
        <v>-1.9952561564677654E-5</v>
      </c>
      <c r="BI111" s="41">
        <f t="shared" si="41"/>
        <v>-1.0038096442583101E-5</v>
      </c>
      <c r="BJ111" s="41">
        <f t="shared" si="39"/>
        <v>1.7135483280726216E-5</v>
      </c>
      <c r="BK111" s="41">
        <f t="shared" si="39"/>
        <v>2.6587687080569544E-5</v>
      </c>
      <c r="BL111" s="41">
        <f t="shared" si="39"/>
        <v>2.5956749524656991E-5</v>
      </c>
      <c r="BM111" s="41">
        <f t="shared" si="39"/>
        <v>8.9902368258671368E-5</v>
      </c>
      <c r="BN111" s="41">
        <f t="shared" ref="BN111" si="42">(IF(BN109&gt;0,BN110/BN108," "))</f>
        <v>7.9279442586118983E-5</v>
      </c>
      <c r="BP111" s="41">
        <f t="shared" ref="BP111:BY111" si="43">(IF(BP109&gt;0,BP110/BP108," "))</f>
        <v>-1.2626315299651571E-4</v>
      </c>
      <c r="BQ111" s="41">
        <f t="shared" ref="BQ111:BR111" si="44">(IF(BQ109&gt;0,BQ110/BQ108," "))</f>
        <v>1.0119581928122669E-5</v>
      </c>
      <c r="BR111" s="41">
        <f t="shared" si="44"/>
        <v>-8.1921094950565047E-5</v>
      </c>
      <c r="BS111" s="41">
        <f t="shared" ref="BS111" si="45">(IF(BS109&gt;0,BS110/BS108," "))</f>
        <v>-5.7854395171485553E-5</v>
      </c>
      <c r="BT111" s="41">
        <f t="shared" si="43"/>
        <v>-7.0926330203823802E-5</v>
      </c>
      <c r="BU111" s="41">
        <f t="shared" si="43"/>
        <v>7.4490875721029692E-4</v>
      </c>
      <c r="BV111" s="41" t="str">
        <f t="shared" si="43"/>
        <v xml:space="preserve"> </v>
      </c>
      <c r="BW111" s="41" t="str">
        <f t="shared" si="43"/>
        <v xml:space="preserve"> </v>
      </c>
      <c r="BX111" s="41" t="str">
        <f t="shared" si="43"/>
        <v xml:space="preserve"> </v>
      </c>
      <c r="BY111" s="41" t="str">
        <f t="shared" si="43"/>
        <v xml:space="preserve"> </v>
      </c>
      <c r="CA111" s="41" t="str">
        <f t="shared" ref="CA111:CJ111" si="46">(IF(CA109&gt;0,CA110/CA108," "))</f>
        <v xml:space="preserve"> </v>
      </c>
      <c r="CB111" s="41" t="str">
        <f t="shared" si="46"/>
        <v xml:space="preserve"> </v>
      </c>
      <c r="CC111" s="41" t="str">
        <f t="shared" si="46"/>
        <v xml:space="preserve"> </v>
      </c>
      <c r="CD111" s="41" t="str">
        <f t="shared" si="46"/>
        <v xml:space="preserve"> </v>
      </c>
      <c r="CE111" s="41" t="str">
        <f t="shared" si="46"/>
        <v xml:space="preserve"> </v>
      </c>
      <c r="CF111" s="41" t="str">
        <f t="shared" si="46"/>
        <v xml:space="preserve"> </v>
      </c>
      <c r="CG111" s="41" t="str">
        <f t="shared" si="46"/>
        <v xml:space="preserve"> </v>
      </c>
      <c r="CH111" s="41" t="str">
        <f t="shared" si="46"/>
        <v xml:space="preserve"> </v>
      </c>
      <c r="CI111" s="41" t="str">
        <f t="shared" si="46"/>
        <v xml:space="preserve"> </v>
      </c>
      <c r="CJ111" s="41" t="str">
        <f t="shared" si="46"/>
        <v xml:space="preserve"> </v>
      </c>
    </row>
    <row r="112" spans="1:88" x14ac:dyDescent="0.2">
      <c r="A112" s="15"/>
      <c r="B112" s="17"/>
      <c r="C112" s="21"/>
      <c r="D112" s="21"/>
      <c r="E112" s="21"/>
      <c r="F112" s="21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65" ht="15" customHeight="1" x14ac:dyDescent="0.2">
      <c r="A113" s="216"/>
      <c r="B113" s="216"/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</row>
    <row r="116" spans="1:65" x14ac:dyDescent="0.2">
      <c r="BL116" s="63" t="s">
        <v>149</v>
      </c>
      <c r="BM116" s="63" t="s">
        <v>150</v>
      </c>
    </row>
    <row r="117" spans="1:65" x14ac:dyDescent="0.2">
      <c r="BI117" t="s">
        <v>218</v>
      </c>
      <c r="BK117" s="195" t="s">
        <v>209</v>
      </c>
      <c r="BL117" s="140">
        <v>395.89299999999997</v>
      </c>
      <c r="BM117" s="140">
        <v>386.45300000000003</v>
      </c>
    </row>
  </sheetData>
  <mergeCells count="1">
    <mergeCell ref="A113:V113"/>
  </mergeCells>
  <phoneticPr fontId="0" type="noConversion"/>
  <pageMargins left="0.5" right="0.5" top="1" bottom="1" header="0.5" footer="0.5"/>
  <pageSetup scale="75" orientation="portrait" r:id="rId1"/>
  <headerFooter alignWithMargins="0">
    <oddFooter>&amp;L&amp;"-,Regular"&amp;8 D:\CFC\K12\K12 FC 200903\ &amp;F&amp;"Arial,Regular"_x000D_
_x000D_
&amp;"-,Regular" &amp;A&amp;C&amp;"-,Regular"&amp;8&amp;P &amp;R&amp;"-,Regular"&amp;8 &amp;D</oddFooter>
  </headerFooter>
  <rowBreaks count="1" manualBreakCount="1">
    <brk id="5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CJ105"/>
  <sheetViews>
    <sheetView topLeftCell="CA22" zoomScale="85" zoomScaleNormal="85" workbookViewId="0">
      <selection activeCell="BU103" sqref="BU103"/>
    </sheetView>
  </sheetViews>
  <sheetFormatPr defaultRowHeight="12.75" x14ac:dyDescent="0.2"/>
  <cols>
    <col min="1" max="1" width="9.625" style="1" customWidth="1"/>
    <col min="2" max="5" width="7.5" style="1" customWidth="1"/>
    <col min="6" max="6" width="9" style="1" customWidth="1"/>
    <col min="7" max="10" width="7.5" style="1" customWidth="1"/>
    <col min="11" max="21" width="7.5" customWidth="1"/>
    <col min="22" max="33" width="9" customWidth="1"/>
    <col min="34" max="34" width="11.5" customWidth="1"/>
    <col min="35" max="43" width="9" customWidth="1"/>
    <col min="44" max="44" width="9.25" customWidth="1"/>
    <col min="45" max="45" width="9" customWidth="1"/>
    <col min="46" max="55" width="14.875" customWidth="1"/>
    <col min="56" max="56" width="11.375" customWidth="1"/>
    <col min="57" max="66" width="14.875" bestFit="1" customWidth="1"/>
    <col min="67" max="67" width="14.75" customWidth="1"/>
    <col min="78" max="78" width="11" customWidth="1"/>
    <col min="80" max="80" width="9" customWidth="1"/>
  </cols>
  <sheetData>
    <row r="1" spans="1:88" x14ac:dyDescent="0.2">
      <c r="A1" s="1" t="s">
        <v>28</v>
      </c>
      <c r="D1" s="1" t="str">
        <f>TitlePage!A19</f>
        <v>Feb 2024 FC</v>
      </c>
      <c r="E1" s="1" t="s">
        <v>62</v>
      </c>
      <c r="F1" s="1" t="str">
        <f>TitlePage!A21</f>
        <v>2022-23 FINAL 2023 Apportionment; Feb 2024  Apportionment</v>
      </c>
      <c r="G1" s="1" t="s">
        <v>1</v>
      </c>
      <c r="H1" s="10">
        <f>TitlePage!$A$22</f>
        <v>45349</v>
      </c>
      <c r="I1" s="45">
        <f>TitlePage!A17</f>
        <v>0</v>
      </c>
      <c r="J1"/>
    </row>
    <row r="4" spans="1:88" x14ac:dyDescent="0.2">
      <c r="A4" s="1" t="s">
        <v>7</v>
      </c>
      <c r="I4" s="71"/>
      <c r="J4" s="5"/>
      <c r="K4" s="33"/>
      <c r="L4" s="33"/>
    </row>
    <row r="5" spans="1:88" x14ac:dyDescent="0.2">
      <c r="A5" s="1" t="s">
        <v>6</v>
      </c>
    </row>
    <row r="6" spans="1:88" x14ac:dyDescent="0.2">
      <c r="AI6" s="108"/>
    </row>
    <row r="7" spans="1:88" x14ac:dyDescent="0.2">
      <c r="A7" s="1" t="s">
        <v>43</v>
      </c>
      <c r="F7" s="72"/>
    </row>
    <row r="8" spans="1:88" x14ac:dyDescent="0.2">
      <c r="A8" s="1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Y8" s="18"/>
      <c r="AJ8" s="18"/>
      <c r="BP8" s="33"/>
    </row>
    <row r="9" spans="1:88" x14ac:dyDescent="0.2">
      <c r="A9" s="22" t="s">
        <v>29</v>
      </c>
      <c r="B9" s="63" t="s">
        <v>70</v>
      </c>
      <c r="C9" s="63" t="s">
        <v>71</v>
      </c>
      <c r="D9" s="63" t="s">
        <v>72</v>
      </c>
      <c r="E9" s="63" t="s">
        <v>73</v>
      </c>
      <c r="F9" s="63" t="s">
        <v>74</v>
      </c>
      <c r="G9" s="63" t="s">
        <v>75</v>
      </c>
      <c r="H9" s="63" t="s">
        <v>76</v>
      </c>
      <c r="I9" s="63" t="s">
        <v>77</v>
      </c>
      <c r="J9" s="63" t="s">
        <v>78</v>
      </c>
      <c r="K9" s="63" t="s">
        <v>79</v>
      </c>
      <c r="L9" s="63"/>
      <c r="M9" s="63" t="s">
        <v>80</v>
      </c>
      <c r="N9" s="63" t="s">
        <v>81</v>
      </c>
      <c r="O9" s="63" t="s">
        <v>82</v>
      </c>
      <c r="P9" s="63" t="s">
        <v>83</v>
      </c>
      <c r="Q9" s="63" t="s">
        <v>84</v>
      </c>
      <c r="R9" s="63" t="s">
        <v>85</v>
      </c>
      <c r="S9" s="63" t="s">
        <v>86</v>
      </c>
      <c r="T9" s="63" t="s">
        <v>87</v>
      </c>
      <c r="U9" s="63" t="s">
        <v>88</v>
      </c>
      <c r="V9" s="63" t="s">
        <v>89</v>
      </c>
      <c r="X9" s="63" t="s">
        <v>90</v>
      </c>
      <c r="Y9" s="63" t="s">
        <v>91</v>
      </c>
      <c r="Z9" s="63" t="s">
        <v>92</v>
      </c>
      <c r="AA9" s="63" t="s">
        <v>93</v>
      </c>
      <c r="AB9" s="63" t="s">
        <v>94</v>
      </c>
      <c r="AC9" s="63" t="s">
        <v>95</v>
      </c>
      <c r="AD9" s="63" t="s">
        <v>96</v>
      </c>
      <c r="AE9" s="63" t="s">
        <v>97</v>
      </c>
      <c r="AF9" s="63" t="s">
        <v>98</v>
      </c>
      <c r="AG9" s="63" t="s">
        <v>99</v>
      </c>
      <c r="AH9" t="str">
        <f>A9</f>
        <v>Grade K Only</v>
      </c>
      <c r="AI9" s="63" t="s">
        <v>100</v>
      </c>
      <c r="AJ9" s="63" t="s">
        <v>101</v>
      </c>
      <c r="AK9" s="63" t="s">
        <v>102</v>
      </c>
      <c r="AL9" s="63" t="s">
        <v>103</v>
      </c>
      <c r="AM9" s="63" t="s">
        <v>104</v>
      </c>
      <c r="AN9" s="63" t="s">
        <v>105</v>
      </c>
      <c r="AO9" s="63" t="s">
        <v>106</v>
      </c>
      <c r="AP9" s="63" t="s">
        <v>107</v>
      </c>
      <c r="AQ9" s="63" t="s">
        <v>108</v>
      </c>
      <c r="AR9" s="63" t="s">
        <v>109</v>
      </c>
      <c r="AS9" t="str">
        <f>AH9</f>
        <v>Grade K Only</v>
      </c>
      <c r="AT9" s="63" t="s">
        <v>126</v>
      </c>
      <c r="AU9" s="63" t="s">
        <v>127</v>
      </c>
      <c r="AV9" s="63" t="s">
        <v>128</v>
      </c>
      <c r="AW9" s="63" t="s">
        <v>129</v>
      </c>
      <c r="AX9" s="63" t="s">
        <v>130</v>
      </c>
      <c r="AY9" s="63" t="s">
        <v>131</v>
      </c>
      <c r="AZ9" s="63" t="s">
        <v>132</v>
      </c>
      <c r="BA9" s="63" t="s">
        <v>133</v>
      </c>
      <c r="BB9" s="63" t="s">
        <v>134</v>
      </c>
      <c r="BC9" s="63" t="s">
        <v>135</v>
      </c>
      <c r="BD9" t="str">
        <f>AS9</f>
        <v>Grade K Only</v>
      </c>
      <c r="BE9" s="63" t="s">
        <v>136</v>
      </c>
      <c r="BF9" s="63" t="s">
        <v>137</v>
      </c>
      <c r="BG9" s="63" t="s">
        <v>138</v>
      </c>
      <c r="BH9" s="63" t="s">
        <v>139</v>
      </c>
      <c r="BI9" s="63" t="s">
        <v>140</v>
      </c>
      <c r="BJ9" s="63" t="s">
        <v>141</v>
      </c>
      <c r="BK9" s="63" t="s">
        <v>142</v>
      </c>
      <c r="BL9" s="63" t="s">
        <v>143</v>
      </c>
      <c r="BM9" s="63" t="s">
        <v>144</v>
      </c>
      <c r="BN9" s="63" t="s">
        <v>145</v>
      </c>
      <c r="BO9" t="str">
        <f>BD9</f>
        <v>Grade K Only</v>
      </c>
      <c r="BP9" s="173" t="s">
        <v>191</v>
      </c>
      <c r="BQ9" s="173" t="s">
        <v>173</v>
      </c>
      <c r="BR9" s="173" t="s">
        <v>174</v>
      </c>
      <c r="BS9" s="173" t="s">
        <v>175</v>
      </c>
      <c r="BT9" s="173" t="s">
        <v>176</v>
      </c>
      <c r="BU9" s="173" t="s">
        <v>177</v>
      </c>
      <c r="BV9" s="173" t="s">
        <v>178</v>
      </c>
      <c r="BW9" s="173" t="s">
        <v>179</v>
      </c>
      <c r="BX9" s="173" t="s">
        <v>180</v>
      </c>
      <c r="BY9" s="173" t="s">
        <v>181</v>
      </c>
      <c r="BZ9" t="str">
        <f>BO9</f>
        <v>Grade K Only</v>
      </c>
      <c r="CA9" s="173" t="s">
        <v>192</v>
      </c>
      <c r="CB9" s="173" t="s">
        <v>182</v>
      </c>
      <c r="CC9" s="173" t="s">
        <v>183</v>
      </c>
      <c r="CD9" s="173" t="s">
        <v>184</v>
      </c>
      <c r="CE9" s="173" t="s">
        <v>185</v>
      </c>
      <c r="CF9" s="173" t="s">
        <v>186</v>
      </c>
      <c r="CG9" s="173" t="s">
        <v>187</v>
      </c>
      <c r="CH9" s="173" t="s">
        <v>188</v>
      </c>
      <c r="CI9" s="173" t="s">
        <v>189</v>
      </c>
      <c r="CJ9" s="173" t="s">
        <v>190</v>
      </c>
    </row>
    <row r="10" spans="1:88" s="93" customFormat="1" x14ac:dyDescent="0.2">
      <c r="A10" s="91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2"/>
      <c r="M10" s="98"/>
      <c r="N10" s="98"/>
      <c r="O10" s="98"/>
      <c r="P10" s="98"/>
      <c r="Q10" s="98"/>
      <c r="R10" s="98"/>
      <c r="S10" s="98"/>
      <c r="T10" s="98"/>
      <c r="U10" s="98"/>
      <c r="V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</row>
    <row r="11" spans="1:88" s="70" customFormat="1" x14ac:dyDescent="0.2">
      <c r="A11" s="35" t="str">
        <f>D1</f>
        <v>Feb 2024 FC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136"/>
      <c r="AT11" s="36">
        <v>75803.799999999988</v>
      </c>
      <c r="AU11" s="36">
        <v>78163.500000000015</v>
      </c>
      <c r="AV11" s="36">
        <v>78837.97</v>
      </c>
      <c r="AW11" s="36">
        <v>78963.900000000009</v>
      </c>
      <c r="AX11" s="36">
        <v>79359.310000000012</v>
      </c>
      <c r="AY11" s="36">
        <v>80416.000000000029</v>
      </c>
      <c r="AZ11" s="36">
        <v>80615.590000000011</v>
      </c>
      <c r="BA11" s="36">
        <v>80747.390000000014</v>
      </c>
      <c r="BB11" s="36">
        <v>80821.780000000028</v>
      </c>
      <c r="BC11" s="36">
        <v>80631.34000000004</v>
      </c>
      <c r="BD11" s="136"/>
      <c r="BE11" s="36">
        <v>75878.080000000002</v>
      </c>
      <c r="BF11" s="36">
        <v>78064.049999999974</v>
      </c>
      <c r="BG11" s="36">
        <v>78981.430000000008</v>
      </c>
      <c r="BH11" s="36">
        <v>79293.559999999969</v>
      </c>
      <c r="BI11" s="36">
        <v>79552.049999999988</v>
      </c>
      <c r="BJ11" s="36">
        <v>80630.42</v>
      </c>
      <c r="BK11" s="36">
        <v>80769.309999999969</v>
      </c>
      <c r="BL11" s="36">
        <v>80813.999999999985</v>
      </c>
      <c r="BM11" s="36">
        <v>80816.761300000013</v>
      </c>
      <c r="BN11" s="36">
        <v>80700.820000000007</v>
      </c>
      <c r="BO11" s="136"/>
      <c r="BP11" s="36">
        <v>70596.429999999978</v>
      </c>
      <c r="BQ11" s="36">
        <v>71958</v>
      </c>
      <c r="BR11" s="36">
        <v>72357</v>
      </c>
      <c r="BS11" s="36">
        <v>72390</v>
      </c>
      <c r="BT11" s="36">
        <v>72381</v>
      </c>
      <c r="BU11" s="36">
        <v>72452.947567691255</v>
      </c>
      <c r="BV11" s="36">
        <v>72554.983862112334</v>
      </c>
      <c r="BW11" s="36">
        <v>72629.146082278647</v>
      </c>
      <c r="BX11" s="36">
        <v>72631.781996019767</v>
      </c>
      <c r="BY11" s="36">
        <v>72522.059998377852</v>
      </c>
      <c r="BZ11" s="136"/>
      <c r="CA11" s="36">
        <v>69670.962540269145</v>
      </c>
      <c r="CB11" s="36">
        <v>71014.683355414556</v>
      </c>
      <c r="CC11" s="36">
        <v>71408.452757827225</v>
      </c>
      <c r="CD11" s="36">
        <v>71441.020152011741</v>
      </c>
      <c r="CE11" s="36">
        <v>71432.138135415968</v>
      </c>
      <c r="CF11" s="36">
        <v>71503.142523222559</v>
      </c>
      <c r="CG11" s="36">
        <v>71603.841196602487</v>
      </c>
      <c r="CH11" s="36">
        <v>71677.03120441323</v>
      </c>
      <c r="CI11" s="36">
        <v>71679.632563256979</v>
      </c>
      <c r="CJ11" s="36">
        <v>71571.34894059287</v>
      </c>
    </row>
    <row r="12" spans="1:88" s="70" customFormat="1" x14ac:dyDescent="0.2">
      <c r="A12" s="40" t="s">
        <v>8</v>
      </c>
      <c r="B12" s="46">
        <v>79757.690000000046</v>
      </c>
      <c r="C12" s="46">
        <v>80865.950000000026</v>
      </c>
      <c r="D12" s="46">
        <v>81080.580000000031</v>
      </c>
      <c r="E12" s="46">
        <v>81137.450000000012</v>
      </c>
      <c r="F12" s="46">
        <v>80991.89</v>
      </c>
      <c r="G12" s="46">
        <v>81409.839999999982</v>
      </c>
      <c r="H12" s="46">
        <v>81477.47</v>
      </c>
      <c r="I12" s="46">
        <v>81480.420000000013</v>
      </c>
      <c r="J12" s="46">
        <v>81561.740000000005</v>
      </c>
      <c r="K12" s="46">
        <v>81428.090000000011</v>
      </c>
      <c r="L12" s="46"/>
      <c r="M12" s="46">
        <v>80284.789999999964</v>
      </c>
      <c r="N12" s="46">
        <v>81501.919999999984</v>
      </c>
      <c r="O12" s="46">
        <v>81784.929999999978</v>
      </c>
      <c r="P12" s="46">
        <v>81849.769999999975</v>
      </c>
      <c r="Q12" s="46">
        <v>81722.739999999976</v>
      </c>
      <c r="R12" s="46">
        <v>82234.519999999975</v>
      </c>
      <c r="S12" s="46">
        <v>82253.919999999955</v>
      </c>
      <c r="T12" s="46">
        <v>82380.719999999958</v>
      </c>
      <c r="U12" s="46">
        <v>82423.449999999953</v>
      </c>
      <c r="V12" s="46">
        <v>82278.789999999964</v>
      </c>
      <c r="X12" s="46">
        <v>81190.419999999984</v>
      </c>
      <c r="Y12" s="46">
        <v>82412.025999999983</v>
      </c>
      <c r="Z12" s="46">
        <v>82567.925999999963</v>
      </c>
      <c r="AA12" s="46">
        <v>82658.796000000002</v>
      </c>
      <c r="AB12" s="46">
        <v>82586.465999999986</v>
      </c>
      <c r="AC12" s="46">
        <v>83532.186000000016</v>
      </c>
      <c r="AD12" s="46">
        <v>83523.219999999972</v>
      </c>
      <c r="AE12" s="46">
        <v>83674.35000000002</v>
      </c>
      <c r="AF12" s="46">
        <v>83726.249999999913</v>
      </c>
      <c r="AG12" s="46">
        <v>83579.209999999919</v>
      </c>
      <c r="AI12" s="46">
        <v>69961.663999999961</v>
      </c>
      <c r="AJ12" s="46">
        <v>70283.659999999974</v>
      </c>
      <c r="AK12" s="46">
        <v>70508.619999999981</v>
      </c>
      <c r="AL12" s="46">
        <v>70516.839999999967</v>
      </c>
      <c r="AM12" s="46">
        <v>70478.899999999951</v>
      </c>
      <c r="AN12" s="46">
        <v>71269.003999999928</v>
      </c>
      <c r="AO12" s="46">
        <v>71657.243999999962</v>
      </c>
      <c r="AP12" s="46">
        <v>71875.923999999955</v>
      </c>
      <c r="AQ12" s="46">
        <v>72084.143999999957</v>
      </c>
      <c r="AR12" s="46">
        <v>71980.78999999995</v>
      </c>
      <c r="AS12" s="136"/>
      <c r="AT12" s="46">
        <v>75803.799999999988</v>
      </c>
      <c r="AU12" s="46">
        <v>78163.500000000015</v>
      </c>
      <c r="AV12" s="46">
        <v>78837.97</v>
      </c>
      <c r="AW12" s="46">
        <v>78963.900000000009</v>
      </c>
      <c r="AX12" s="46">
        <v>79359.310000000012</v>
      </c>
      <c r="AY12" s="46">
        <v>80416.000000000029</v>
      </c>
      <c r="AZ12" s="46">
        <v>80615.590000000011</v>
      </c>
      <c r="BA12" s="46">
        <v>80747.390000000014</v>
      </c>
      <c r="BB12" s="46">
        <v>80821.780000000028</v>
      </c>
      <c r="BC12" s="46">
        <v>80631.34000000004</v>
      </c>
      <c r="BD12" s="136"/>
      <c r="BE12" s="46">
        <v>75890.390000000014</v>
      </c>
      <c r="BF12" s="46">
        <v>78066.939999999973</v>
      </c>
      <c r="BG12" s="46">
        <v>78982.97</v>
      </c>
      <c r="BH12" s="46">
        <v>79296.489999999962</v>
      </c>
      <c r="BI12" s="46">
        <v>79555.339999999982</v>
      </c>
      <c r="BJ12" s="46">
        <v>80634.969999999987</v>
      </c>
      <c r="BK12" s="46">
        <v>80774.169999999955</v>
      </c>
      <c r="BL12" s="46">
        <v>80833.409999999974</v>
      </c>
      <c r="BM12" s="46">
        <v>80857.941299999991</v>
      </c>
      <c r="BN12" s="46">
        <v>80701.64</v>
      </c>
      <c r="BO12" s="136"/>
      <c r="BP12" s="46">
        <v>70600.37</v>
      </c>
      <c r="BQ12" s="46">
        <v>71955.389999999985</v>
      </c>
      <c r="BR12" s="46">
        <v>72354.589999999967</v>
      </c>
      <c r="BS12" s="46">
        <v>72387.450000000026</v>
      </c>
      <c r="BT12" s="46">
        <v>72383.069999999992</v>
      </c>
      <c r="BU12" s="46">
        <v>72740.00999999998</v>
      </c>
      <c r="BV12" s="46"/>
      <c r="BW12" s="46"/>
      <c r="BX12" s="46"/>
      <c r="BY12" s="46"/>
      <c r="BZ12" s="136"/>
      <c r="CA12" s="46"/>
      <c r="CB12" s="46"/>
      <c r="CC12" s="46"/>
      <c r="CD12" s="46"/>
      <c r="CE12" s="46"/>
      <c r="CF12" s="46"/>
      <c r="CG12" s="46"/>
      <c r="CH12" s="46"/>
      <c r="CI12" s="46"/>
      <c r="CJ12" s="46"/>
    </row>
    <row r="13" spans="1:88" x14ac:dyDescent="0.2">
      <c r="A13" s="35" t="s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123"/>
      <c r="AT13" s="38">
        <f t="shared" ref="AT13:BC13" si="0">IF(AT12&gt;0,AT12-AT11, " ")</f>
        <v>0</v>
      </c>
      <c r="AU13" s="38">
        <f t="shared" si="0"/>
        <v>0</v>
      </c>
      <c r="AV13" s="38">
        <f t="shared" si="0"/>
        <v>0</v>
      </c>
      <c r="AW13" s="38">
        <f t="shared" si="0"/>
        <v>0</v>
      </c>
      <c r="AX13" s="38">
        <f t="shared" si="0"/>
        <v>0</v>
      </c>
      <c r="AY13" s="38">
        <f t="shared" si="0"/>
        <v>0</v>
      </c>
      <c r="AZ13" s="38">
        <f t="shared" si="0"/>
        <v>0</v>
      </c>
      <c r="BA13" s="38">
        <f t="shared" si="0"/>
        <v>0</v>
      </c>
      <c r="BB13" s="38">
        <f t="shared" si="0"/>
        <v>0</v>
      </c>
      <c r="BC13" s="38">
        <f t="shared" si="0"/>
        <v>0</v>
      </c>
      <c r="BD13" s="123"/>
      <c r="BE13" s="38">
        <f t="shared" ref="BE13:BN13" si="1">IF(BE12&gt;0,BE12-BE11, " ")</f>
        <v>12.310000000012224</v>
      </c>
      <c r="BF13" s="38">
        <f t="shared" si="1"/>
        <v>2.8899999999994179</v>
      </c>
      <c r="BG13" s="38">
        <f t="shared" si="1"/>
        <v>1.5399999999935972</v>
      </c>
      <c r="BH13" s="38">
        <f t="shared" si="1"/>
        <v>2.9299999999930151</v>
      </c>
      <c r="BI13" s="38">
        <f t="shared" si="1"/>
        <v>3.2899999999935972</v>
      </c>
      <c r="BJ13" s="38">
        <f t="shared" si="1"/>
        <v>4.5499999999883585</v>
      </c>
      <c r="BK13" s="38">
        <f t="shared" si="1"/>
        <v>4.8599999999860302</v>
      </c>
      <c r="BL13" s="38">
        <f t="shared" si="1"/>
        <v>19.409999999988941</v>
      </c>
      <c r="BM13" s="38">
        <f t="shared" si="1"/>
        <v>41.179999999978463</v>
      </c>
      <c r="BN13" s="38">
        <f t="shared" si="1"/>
        <v>0.819999999992433</v>
      </c>
      <c r="BO13" s="123"/>
      <c r="BP13" s="38">
        <f t="shared" ref="BP13:BY13" si="2">IF(BP12&gt;0,BP12-BP11, " ")</f>
        <v>3.9400000000168802</v>
      </c>
      <c r="BQ13" s="38">
        <f t="shared" si="2"/>
        <v>-2.610000000015134</v>
      </c>
      <c r="BR13" s="38">
        <f t="shared" si="2"/>
        <v>-2.4100000000325963</v>
      </c>
      <c r="BS13" s="38">
        <f t="shared" si="2"/>
        <v>-2.5499999999738066</v>
      </c>
      <c r="BT13" s="38">
        <f t="shared" si="2"/>
        <v>2.069999999992433</v>
      </c>
      <c r="BU13" s="38">
        <f t="shared" si="2"/>
        <v>287.06243230872496</v>
      </c>
      <c r="BV13" s="38" t="str">
        <f t="shared" si="2"/>
        <v xml:space="preserve"> </v>
      </c>
      <c r="BW13" s="38" t="str">
        <f t="shared" si="2"/>
        <v xml:space="preserve"> </v>
      </c>
      <c r="BX13" s="38" t="str">
        <f t="shared" si="2"/>
        <v xml:space="preserve"> </v>
      </c>
      <c r="BY13" s="38" t="str">
        <f t="shared" si="2"/>
        <v xml:space="preserve"> </v>
      </c>
      <c r="BZ13" s="123"/>
      <c r="CA13" s="38" t="str">
        <f t="shared" ref="CA13:CJ13" si="3">IF(CA12&gt;0,CA12-CA11, " ")</f>
        <v xml:space="preserve"> </v>
      </c>
      <c r="CB13" s="38" t="str">
        <f t="shared" si="3"/>
        <v xml:space="preserve"> </v>
      </c>
      <c r="CC13" s="38" t="str">
        <f t="shared" si="3"/>
        <v xml:space="preserve"> </v>
      </c>
      <c r="CD13" s="38" t="str">
        <f t="shared" si="3"/>
        <v xml:space="preserve"> </v>
      </c>
      <c r="CE13" s="38" t="str">
        <f t="shared" si="3"/>
        <v xml:space="preserve"> </v>
      </c>
      <c r="CF13" s="38" t="str">
        <f t="shared" si="3"/>
        <v xml:space="preserve"> </v>
      </c>
      <c r="CG13" s="38" t="str">
        <f t="shared" si="3"/>
        <v xml:space="preserve"> </v>
      </c>
      <c r="CH13" s="38" t="str">
        <f t="shared" si="3"/>
        <v xml:space="preserve"> </v>
      </c>
      <c r="CI13" s="38" t="str">
        <f t="shared" si="3"/>
        <v xml:space="preserve"> </v>
      </c>
      <c r="CJ13" s="38" t="str">
        <f t="shared" si="3"/>
        <v xml:space="preserve"> </v>
      </c>
    </row>
    <row r="14" spans="1:88" x14ac:dyDescent="0.2">
      <c r="A14" s="40" t="s">
        <v>10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T14" s="41">
        <f t="shared" ref="AT14:AU14" si="4">(IF(AT12&gt;0,AT13/AT11," "))</f>
        <v>0</v>
      </c>
      <c r="AU14" s="41">
        <f t="shared" si="4"/>
        <v>0</v>
      </c>
      <c r="AV14" s="41">
        <f>(IF(AV12&gt;0,AV13/AV11," "))</f>
        <v>0</v>
      </c>
      <c r="AW14" s="41">
        <f t="shared" ref="AW14:BC14" si="5">(IF(AW12&gt;0,AW13/AW11," "))</f>
        <v>0</v>
      </c>
      <c r="AX14" s="41">
        <f t="shared" si="5"/>
        <v>0</v>
      </c>
      <c r="AY14" s="41">
        <f t="shared" si="5"/>
        <v>0</v>
      </c>
      <c r="AZ14" s="41">
        <f t="shared" si="5"/>
        <v>0</v>
      </c>
      <c r="BA14" s="41">
        <f t="shared" si="5"/>
        <v>0</v>
      </c>
      <c r="BB14" s="41">
        <f t="shared" si="5"/>
        <v>0</v>
      </c>
      <c r="BC14" s="41">
        <f t="shared" si="5"/>
        <v>0</v>
      </c>
      <c r="BE14" s="41">
        <f>(IF(BE12&gt;0,BE13/BE11," "))</f>
        <v>1.6223394160753968E-4</v>
      </c>
      <c r="BF14" s="41">
        <f t="shared" ref="BF14" si="6">(IF(BF12&gt;0,BF13/BF11," "))</f>
        <v>3.7020882211458652E-5</v>
      </c>
      <c r="BG14" s="41">
        <f>(IF(BG12&gt;0,BG13/BG11," "))</f>
        <v>1.9498254209800923E-5</v>
      </c>
      <c r="BH14" s="41">
        <f t="shared" ref="BH14:BN14" si="7">(IF(BH12&gt;0,BH13/BH11," "))</f>
        <v>3.6951298440794137E-5</v>
      </c>
      <c r="BI14" s="41">
        <f>(IF(BI12&gt;0,BI13/BI11," "))</f>
        <v>4.1356570949379655E-5</v>
      </c>
      <c r="BJ14" s="41">
        <f t="shared" si="7"/>
        <v>5.6430315009996956E-5</v>
      </c>
      <c r="BK14" s="41">
        <f t="shared" si="7"/>
        <v>6.0171369546007412E-5</v>
      </c>
      <c r="BL14" s="41">
        <f t="shared" si="7"/>
        <v>2.4018115673013271E-4</v>
      </c>
      <c r="BM14" s="41">
        <f t="shared" si="7"/>
        <v>5.095477638248101E-4</v>
      </c>
      <c r="BN14" s="41">
        <f t="shared" si="7"/>
        <v>1.0160987211684254E-5</v>
      </c>
      <c r="BP14" s="41">
        <f t="shared" ref="BP14:BQ14" si="8">(IF(BP12&gt;0,BP13/BP11," "))</f>
        <v>5.5810187569213934E-5</v>
      </c>
      <c r="BQ14" s="41">
        <f t="shared" si="8"/>
        <v>-3.6271158175812752E-5</v>
      </c>
      <c r="BR14" s="41">
        <f>(IF(BR12&gt;0,BR13/BR11," "))</f>
        <v>-3.3307074644230641E-5</v>
      </c>
      <c r="BS14" s="41">
        <f t="shared" ref="BS14:BY14" si="9">(IF(BS12&gt;0,BS13/BS11," "))</f>
        <v>-3.5225859925042221E-5</v>
      </c>
      <c r="BT14" s="41">
        <f t="shared" si="9"/>
        <v>2.8598665395510327E-5</v>
      </c>
      <c r="BU14" s="41">
        <f t="shared" si="9"/>
        <v>3.9620531937714278E-3</v>
      </c>
      <c r="BV14" s="41" t="str">
        <f t="shared" si="9"/>
        <v xml:space="preserve"> </v>
      </c>
      <c r="BW14" s="41" t="str">
        <f t="shared" si="9"/>
        <v xml:space="preserve"> </v>
      </c>
      <c r="BX14" s="41" t="str">
        <f t="shared" si="9"/>
        <v xml:space="preserve"> </v>
      </c>
      <c r="BY14" s="41" t="str">
        <f t="shared" si="9"/>
        <v xml:space="preserve"> </v>
      </c>
      <c r="CA14" s="41" t="str">
        <f t="shared" ref="CA14:CB14" si="10">(IF(CA12&gt;0,CA13/CA11," "))</f>
        <v xml:space="preserve"> </v>
      </c>
      <c r="CB14" s="41" t="str">
        <f t="shared" si="10"/>
        <v xml:space="preserve"> </v>
      </c>
      <c r="CC14" s="41" t="str">
        <f>(IF(CC12&gt;0,CC13/CC11," "))</f>
        <v xml:space="preserve"> </v>
      </c>
      <c r="CD14" s="41" t="str">
        <f t="shared" ref="CD14:CJ14" si="11">(IF(CD12&gt;0,CD13/CD11," "))</f>
        <v xml:space="preserve"> </v>
      </c>
      <c r="CE14" s="41" t="str">
        <f t="shared" si="11"/>
        <v xml:space="preserve"> </v>
      </c>
      <c r="CF14" s="41" t="str">
        <f t="shared" si="11"/>
        <v xml:space="preserve"> </v>
      </c>
      <c r="CG14" s="41" t="str">
        <f t="shared" si="11"/>
        <v xml:space="preserve"> </v>
      </c>
      <c r="CH14" s="41" t="str">
        <f t="shared" si="11"/>
        <v xml:space="preserve"> </v>
      </c>
      <c r="CI14" s="41" t="str">
        <f t="shared" si="11"/>
        <v xml:space="preserve"> </v>
      </c>
      <c r="CJ14" s="41" t="str">
        <f t="shared" si="11"/>
        <v xml:space="preserve"> </v>
      </c>
    </row>
    <row r="15" spans="1:88" x14ac:dyDescent="0.2">
      <c r="A15" s="15"/>
      <c r="B15" s="17"/>
      <c r="C15" s="21"/>
      <c r="D15" s="21"/>
      <c r="E15" s="21"/>
      <c r="F15" s="21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88" x14ac:dyDescent="0.2">
      <c r="A16" s="22" t="s">
        <v>30</v>
      </c>
      <c r="B16" s="63" t="s">
        <v>70</v>
      </c>
      <c r="C16" s="63" t="s">
        <v>71</v>
      </c>
      <c r="D16" s="63" t="s">
        <v>72</v>
      </c>
      <c r="E16" s="63" t="s">
        <v>73</v>
      </c>
      <c r="F16" s="63" t="s">
        <v>74</v>
      </c>
      <c r="G16" s="63" t="s">
        <v>75</v>
      </c>
      <c r="H16" s="63" t="s">
        <v>76</v>
      </c>
      <c r="I16" s="63" t="s">
        <v>77</v>
      </c>
      <c r="J16" s="63" t="s">
        <v>78</v>
      </c>
      <c r="K16" s="63" t="s">
        <v>79</v>
      </c>
      <c r="L16" s="63"/>
      <c r="M16" s="63" t="s">
        <v>80</v>
      </c>
      <c r="N16" s="63" t="s">
        <v>81</v>
      </c>
      <c r="O16" s="63" t="s">
        <v>82</v>
      </c>
      <c r="P16" s="63" t="s">
        <v>83</v>
      </c>
      <c r="Q16" s="63" t="s">
        <v>84</v>
      </c>
      <c r="R16" s="63" t="s">
        <v>85</v>
      </c>
      <c r="S16" s="63" t="s">
        <v>86</v>
      </c>
      <c r="T16" s="63" t="s">
        <v>87</v>
      </c>
      <c r="U16" s="63" t="s">
        <v>88</v>
      </c>
      <c r="V16" s="63" t="s">
        <v>89</v>
      </c>
      <c r="X16" s="63" t="s">
        <v>90</v>
      </c>
      <c r="Y16" s="63" t="s">
        <v>91</v>
      </c>
      <c r="Z16" s="63" t="s">
        <v>92</v>
      </c>
      <c r="AA16" s="63" t="s">
        <v>93</v>
      </c>
      <c r="AB16" s="63" t="s">
        <v>94</v>
      </c>
      <c r="AC16" s="63" t="s">
        <v>95</v>
      </c>
      <c r="AD16" s="63" t="s">
        <v>96</v>
      </c>
      <c r="AE16" s="63" t="s">
        <v>97</v>
      </c>
      <c r="AF16" s="63" t="s">
        <v>98</v>
      </c>
      <c r="AG16" s="63" t="s">
        <v>99</v>
      </c>
      <c r="AH16" t="str">
        <f>A16</f>
        <v>Grade 1 Only</v>
      </c>
      <c r="AI16" s="63" t="s">
        <v>100</v>
      </c>
      <c r="AJ16" s="63" t="s">
        <v>101</v>
      </c>
      <c r="AK16" s="63" t="s">
        <v>102</v>
      </c>
      <c r="AL16" s="63" t="s">
        <v>103</v>
      </c>
      <c r="AM16" s="63" t="s">
        <v>104</v>
      </c>
      <c r="AN16" s="63" t="s">
        <v>105</v>
      </c>
      <c r="AO16" s="63" t="s">
        <v>106</v>
      </c>
      <c r="AP16" s="63" t="s">
        <v>107</v>
      </c>
      <c r="AQ16" s="63" t="s">
        <v>108</v>
      </c>
      <c r="AR16" s="63" t="s">
        <v>109</v>
      </c>
      <c r="AS16" t="str">
        <f>AH16</f>
        <v>Grade 1 Only</v>
      </c>
      <c r="AT16" s="63" t="s">
        <v>126</v>
      </c>
      <c r="AU16" s="63" t="s">
        <v>127</v>
      </c>
      <c r="AV16" s="63" t="s">
        <v>128</v>
      </c>
      <c r="AW16" s="63" t="s">
        <v>129</v>
      </c>
      <c r="AX16" s="63" t="s">
        <v>130</v>
      </c>
      <c r="AY16" s="63" t="s">
        <v>131</v>
      </c>
      <c r="AZ16" s="63" t="s">
        <v>132</v>
      </c>
      <c r="BA16" s="63" t="s">
        <v>133</v>
      </c>
      <c r="BB16" s="63" t="s">
        <v>134</v>
      </c>
      <c r="BC16" s="63" t="s">
        <v>135</v>
      </c>
      <c r="BD16" t="str">
        <f>AS16</f>
        <v>Grade 1 Only</v>
      </c>
      <c r="BE16" s="63" t="s">
        <v>136</v>
      </c>
      <c r="BF16" s="63" t="s">
        <v>137</v>
      </c>
      <c r="BG16" s="63" t="s">
        <v>138</v>
      </c>
      <c r="BH16" s="63" t="s">
        <v>139</v>
      </c>
      <c r="BI16" s="63" t="s">
        <v>140</v>
      </c>
      <c r="BJ16" s="63" t="s">
        <v>141</v>
      </c>
      <c r="BK16" s="63" t="s">
        <v>142</v>
      </c>
      <c r="BL16" s="63" t="s">
        <v>143</v>
      </c>
      <c r="BM16" s="63" t="s">
        <v>144</v>
      </c>
      <c r="BN16" s="63" t="s">
        <v>145</v>
      </c>
      <c r="BO16" t="str">
        <f>BD16</f>
        <v>Grade 1 Only</v>
      </c>
      <c r="BP16" s="173" t="s">
        <v>191</v>
      </c>
      <c r="BQ16" s="173" t="s">
        <v>173</v>
      </c>
      <c r="BR16" s="173" t="s">
        <v>174</v>
      </c>
      <c r="BS16" s="173" t="s">
        <v>175</v>
      </c>
      <c r="BT16" s="173" t="s">
        <v>176</v>
      </c>
      <c r="BU16" s="173" t="s">
        <v>177</v>
      </c>
      <c r="BV16" s="173" t="s">
        <v>178</v>
      </c>
      <c r="BW16" s="173" t="s">
        <v>179</v>
      </c>
      <c r="BX16" s="173" t="s">
        <v>180</v>
      </c>
      <c r="BY16" s="173" t="s">
        <v>181</v>
      </c>
      <c r="BZ16" t="str">
        <f>BO16</f>
        <v>Grade 1 Only</v>
      </c>
      <c r="CA16" s="173" t="s">
        <v>192</v>
      </c>
      <c r="CB16" s="173" t="s">
        <v>182</v>
      </c>
      <c r="CC16" s="173" t="s">
        <v>183</v>
      </c>
      <c r="CD16" s="173" t="s">
        <v>184</v>
      </c>
      <c r="CE16" s="173" t="s">
        <v>185</v>
      </c>
      <c r="CF16" s="173" t="s">
        <v>186</v>
      </c>
      <c r="CG16" s="173" t="s">
        <v>187</v>
      </c>
      <c r="CH16" s="173" t="s">
        <v>188</v>
      </c>
      <c r="CI16" s="173" t="s">
        <v>189</v>
      </c>
      <c r="CJ16" s="173" t="s">
        <v>190</v>
      </c>
    </row>
    <row r="17" spans="1:88" s="94" customFormat="1" x14ac:dyDescent="0.2">
      <c r="A17" s="91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2"/>
      <c r="M17" s="98"/>
      <c r="N17" s="98"/>
      <c r="O17" s="98"/>
      <c r="P17" s="98"/>
      <c r="Q17" s="98"/>
      <c r="R17" s="98"/>
      <c r="S17" s="98"/>
      <c r="T17" s="98"/>
      <c r="U17" s="98"/>
      <c r="V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8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</row>
    <row r="18" spans="1:88" s="70" customFormat="1" x14ac:dyDescent="0.2">
      <c r="A18" s="35" t="str">
        <f>D1</f>
        <v>Feb 2024 FC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T18" s="36">
        <v>74116.710000000006</v>
      </c>
      <c r="AU18" s="36">
        <v>75038.600000000006</v>
      </c>
      <c r="AV18" s="36">
        <v>75176.650000000009</v>
      </c>
      <c r="AW18" s="36">
        <v>75221.440000000002</v>
      </c>
      <c r="AX18" s="36">
        <v>75149.459999999992</v>
      </c>
      <c r="AY18" s="36">
        <v>75310.299999999988</v>
      </c>
      <c r="AZ18" s="36">
        <v>75363.729999999967</v>
      </c>
      <c r="BA18" s="36">
        <v>75478.149999999965</v>
      </c>
      <c r="BB18" s="36">
        <v>75606.90999999996</v>
      </c>
      <c r="BC18" s="36">
        <v>75516.079999999987</v>
      </c>
      <c r="BE18" s="36">
        <v>79637.030000000028</v>
      </c>
      <c r="BF18" s="36">
        <v>80546.860000000044</v>
      </c>
      <c r="BG18" s="36">
        <v>80701.800000000076</v>
      </c>
      <c r="BH18" s="36">
        <v>80781.370000000068</v>
      </c>
      <c r="BI18" s="36">
        <v>80737.070000000065</v>
      </c>
      <c r="BJ18" s="36">
        <v>80967.150000000038</v>
      </c>
      <c r="BK18" s="36">
        <v>81065.540000000023</v>
      </c>
      <c r="BL18" s="36">
        <v>81062.800000000032</v>
      </c>
      <c r="BM18" s="36">
        <v>81076.060000000056</v>
      </c>
      <c r="BN18" s="36">
        <v>80942.130000000019</v>
      </c>
      <c r="BP18" s="36">
        <v>76826.709999999992</v>
      </c>
      <c r="BQ18" s="36">
        <v>77576</v>
      </c>
      <c r="BR18" s="36">
        <v>77754</v>
      </c>
      <c r="BS18" s="36">
        <v>77796</v>
      </c>
      <c r="BT18" s="36">
        <v>77721</v>
      </c>
      <c r="BU18" s="36">
        <v>77942.484971897022</v>
      </c>
      <c r="BV18" s="36">
        <v>78037.199446796832</v>
      </c>
      <c r="BW18" s="36">
        <v>78034.561804137775</v>
      </c>
      <c r="BX18" s="36">
        <v>78047.326454378373</v>
      </c>
      <c r="BY18" s="36">
        <v>77918.399636375165</v>
      </c>
      <c r="CA18" s="36">
        <v>74227.717941074428</v>
      </c>
      <c r="CB18" s="36">
        <v>74951.660002059056</v>
      </c>
      <c r="CC18" s="36">
        <v>75123.638390740685</v>
      </c>
      <c r="CD18" s="36">
        <v>75164.217561103767</v>
      </c>
      <c r="CE18" s="36">
        <v>75091.75475688398</v>
      </c>
      <c r="CF18" s="36">
        <v>75305.747052299979</v>
      </c>
      <c r="CG18" s="36">
        <v>75397.25740498591</v>
      </c>
      <c r="CH18" s="36">
        <v>75394.708991871172</v>
      </c>
      <c r="CI18" s="36">
        <v>75407.041823222098</v>
      </c>
      <c r="CJ18" s="36">
        <v>75282.476506266801</v>
      </c>
    </row>
    <row r="19" spans="1:88" s="33" customFormat="1" x14ac:dyDescent="0.2">
      <c r="A19" s="40" t="s">
        <v>8</v>
      </c>
      <c r="B19" s="46">
        <v>82655.260000000024</v>
      </c>
      <c r="C19" s="46">
        <v>83168.290000000037</v>
      </c>
      <c r="D19" s="46">
        <v>83146.130000000019</v>
      </c>
      <c r="E19" s="46">
        <v>83129.100000000006</v>
      </c>
      <c r="F19" s="46">
        <v>83014.950000000012</v>
      </c>
      <c r="G19" s="46">
        <v>83227.810000000027</v>
      </c>
      <c r="H19" s="46">
        <v>83217.940000000017</v>
      </c>
      <c r="I19" s="46">
        <v>83207.87000000001</v>
      </c>
      <c r="J19" s="46">
        <v>83202.449999999983</v>
      </c>
      <c r="K19" s="46">
        <v>83100.44</v>
      </c>
      <c r="L19" s="46"/>
      <c r="M19" s="46">
        <v>82144.149999999965</v>
      </c>
      <c r="N19" s="46">
        <v>82643.759999999951</v>
      </c>
      <c r="O19" s="46">
        <v>82709.089999999967</v>
      </c>
      <c r="P19" s="46">
        <v>82722.789999999979</v>
      </c>
      <c r="Q19" s="46">
        <v>82603.299999999988</v>
      </c>
      <c r="R19" s="46">
        <v>82797.109999999971</v>
      </c>
      <c r="S19" s="46">
        <v>82833.089999999967</v>
      </c>
      <c r="T19" s="46">
        <v>82811.059999999939</v>
      </c>
      <c r="U19" s="46">
        <v>82860.969999999987</v>
      </c>
      <c r="V19" s="46">
        <v>82682.570000000007</v>
      </c>
      <c r="X19" s="46">
        <v>83210.420000000027</v>
      </c>
      <c r="Y19" s="46">
        <v>83702.749999999985</v>
      </c>
      <c r="Z19" s="46">
        <v>83774.34</v>
      </c>
      <c r="AA19" s="46">
        <v>83815.63999999997</v>
      </c>
      <c r="AB19" s="46">
        <v>83759.249999999971</v>
      </c>
      <c r="AC19" s="46">
        <v>83909.989999999976</v>
      </c>
      <c r="AD19" s="46">
        <v>83940.739999999962</v>
      </c>
      <c r="AE19" s="46">
        <v>83902.829999999987</v>
      </c>
      <c r="AF19" s="46">
        <v>83955.219999999928</v>
      </c>
      <c r="AG19" s="46">
        <v>83779.37999999999</v>
      </c>
      <c r="AI19" s="46">
        <v>79087.040000000023</v>
      </c>
      <c r="AJ19" s="46">
        <v>78579.274999999994</v>
      </c>
      <c r="AK19" s="46">
        <v>78258.505000000019</v>
      </c>
      <c r="AL19" s="46">
        <v>78086.97500000002</v>
      </c>
      <c r="AM19" s="46">
        <v>77857.070000000022</v>
      </c>
      <c r="AN19" s="46">
        <v>77965.010000000009</v>
      </c>
      <c r="AO19" s="46">
        <v>78106.790000000023</v>
      </c>
      <c r="AP19" s="46">
        <v>78196.699999999968</v>
      </c>
      <c r="AQ19" s="46">
        <v>78306.570000000036</v>
      </c>
      <c r="AR19" s="46">
        <v>78165.690000000017</v>
      </c>
      <c r="AT19" s="46">
        <v>74116.710000000006</v>
      </c>
      <c r="AU19" s="46">
        <v>75038.600000000006</v>
      </c>
      <c r="AV19" s="46">
        <v>75176.650000000009</v>
      </c>
      <c r="AW19" s="46">
        <v>75221.440000000002</v>
      </c>
      <c r="AX19" s="46">
        <v>75149.459999999992</v>
      </c>
      <c r="AY19" s="46">
        <v>75310.299999999988</v>
      </c>
      <c r="AZ19" s="46">
        <v>75363.729999999967</v>
      </c>
      <c r="BA19" s="46">
        <v>75478.149999999965</v>
      </c>
      <c r="BB19" s="46">
        <v>75606.90999999996</v>
      </c>
      <c r="BC19" s="46">
        <v>75516.079999999987</v>
      </c>
      <c r="BE19" s="46">
        <v>79640.150000000023</v>
      </c>
      <c r="BF19" s="46">
        <v>80547.33000000006</v>
      </c>
      <c r="BG19" s="46">
        <v>80702.030000000072</v>
      </c>
      <c r="BH19" s="46">
        <v>80779.100000000049</v>
      </c>
      <c r="BI19" s="46">
        <v>80733.83000000006</v>
      </c>
      <c r="BJ19" s="46">
        <v>80969.130000000034</v>
      </c>
      <c r="BK19" s="46">
        <v>81065.510000000024</v>
      </c>
      <c r="BL19" s="46">
        <v>81061.340000000026</v>
      </c>
      <c r="BM19" s="46">
        <v>81076.850000000049</v>
      </c>
      <c r="BN19" s="46">
        <v>80941.800000000017</v>
      </c>
      <c r="BP19" s="46">
        <v>76821.709999999992</v>
      </c>
      <c r="BQ19" s="46">
        <v>77576.840000000011</v>
      </c>
      <c r="BR19" s="46">
        <v>77754.169999999984</v>
      </c>
      <c r="BS19" s="46">
        <v>77794.78</v>
      </c>
      <c r="BT19" s="46">
        <v>77715.719999999987</v>
      </c>
      <c r="BU19" s="46">
        <v>77998.810000000012</v>
      </c>
      <c r="BV19" s="46"/>
      <c r="BW19" s="46"/>
      <c r="BX19" s="46"/>
      <c r="BY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</row>
    <row r="20" spans="1:88" x14ac:dyDescent="0.2">
      <c r="A20" s="35" t="s">
        <v>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T20" s="38">
        <f t="shared" ref="AT20:BC20" si="12">IF(AT19&gt;0,AT19-AT18, " ")</f>
        <v>0</v>
      </c>
      <c r="AU20" s="38">
        <f t="shared" si="12"/>
        <v>0</v>
      </c>
      <c r="AV20" s="38">
        <f t="shared" si="12"/>
        <v>0</v>
      </c>
      <c r="AW20" s="38">
        <f t="shared" si="12"/>
        <v>0</v>
      </c>
      <c r="AX20" s="38">
        <f t="shared" si="12"/>
        <v>0</v>
      </c>
      <c r="AY20" s="38">
        <f t="shared" si="12"/>
        <v>0</v>
      </c>
      <c r="AZ20" s="38">
        <f t="shared" si="12"/>
        <v>0</v>
      </c>
      <c r="BA20" s="38">
        <f t="shared" si="12"/>
        <v>0</v>
      </c>
      <c r="BB20" s="38">
        <f t="shared" si="12"/>
        <v>0</v>
      </c>
      <c r="BC20" s="38">
        <f t="shared" si="12"/>
        <v>0</v>
      </c>
      <c r="BE20" s="38">
        <f t="shared" ref="BE20:BN20" si="13">IF(BE19&gt;0,BE19-BE18, " ")</f>
        <v>3.1199999999953434</v>
      </c>
      <c r="BF20" s="38">
        <f t="shared" si="13"/>
        <v>0.47000000001571607</v>
      </c>
      <c r="BG20" s="38">
        <f t="shared" si="13"/>
        <v>0.22999999999592546</v>
      </c>
      <c r="BH20" s="38">
        <f t="shared" si="13"/>
        <v>-2.2700000000186265</v>
      </c>
      <c r="BI20" s="38">
        <f t="shared" si="13"/>
        <v>-3.2400000000052387</v>
      </c>
      <c r="BJ20" s="38">
        <f t="shared" si="13"/>
        <v>1.9799999999959255</v>
      </c>
      <c r="BK20" s="38">
        <f t="shared" si="13"/>
        <v>-2.9999999998835847E-2</v>
      </c>
      <c r="BL20" s="38">
        <f t="shared" si="13"/>
        <v>-1.4600000000064028</v>
      </c>
      <c r="BM20" s="38">
        <f t="shared" si="13"/>
        <v>0.78999999999359716</v>
      </c>
      <c r="BN20" s="38">
        <f t="shared" si="13"/>
        <v>-0.33000000000174623</v>
      </c>
      <c r="BP20" s="38">
        <f t="shared" ref="BP20:BY20" si="14">IF(BP19&gt;0,BP19-BP18, " ")</f>
        <v>-5</v>
      </c>
      <c r="BQ20" s="38">
        <f t="shared" si="14"/>
        <v>0.84000000001105946</v>
      </c>
      <c r="BR20" s="38">
        <f t="shared" si="14"/>
        <v>0.16999999998370185</v>
      </c>
      <c r="BS20" s="38">
        <f t="shared" si="14"/>
        <v>-1.2200000000011642</v>
      </c>
      <c r="BT20" s="38">
        <f t="shared" si="14"/>
        <v>-5.2800000000133878</v>
      </c>
      <c r="BU20" s="38">
        <f t="shared" si="14"/>
        <v>56.325028102990473</v>
      </c>
      <c r="BV20" s="38" t="str">
        <f t="shared" si="14"/>
        <v xml:space="preserve"> </v>
      </c>
      <c r="BW20" s="38" t="str">
        <f t="shared" si="14"/>
        <v xml:space="preserve"> </v>
      </c>
      <c r="BX20" s="38" t="str">
        <f t="shared" si="14"/>
        <v xml:space="preserve"> </v>
      </c>
      <c r="BY20" s="38" t="str">
        <f t="shared" si="14"/>
        <v xml:space="preserve"> </v>
      </c>
      <c r="CA20" s="38" t="str">
        <f t="shared" ref="CA20:CJ20" si="15">IF(CA19&gt;0,CA19-CA18, " ")</f>
        <v xml:space="preserve"> </v>
      </c>
      <c r="CB20" s="38" t="str">
        <f t="shared" si="15"/>
        <v xml:space="preserve"> </v>
      </c>
      <c r="CC20" s="38" t="str">
        <f t="shared" si="15"/>
        <v xml:space="preserve"> </v>
      </c>
      <c r="CD20" s="38" t="str">
        <f t="shared" si="15"/>
        <v xml:space="preserve"> </v>
      </c>
      <c r="CE20" s="38" t="str">
        <f t="shared" si="15"/>
        <v xml:space="preserve"> </v>
      </c>
      <c r="CF20" s="38" t="str">
        <f t="shared" si="15"/>
        <v xml:space="preserve"> </v>
      </c>
      <c r="CG20" s="38" t="str">
        <f t="shared" si="15"/>
        <v xml:space="preserve"> </v>
      </c>
      <c r="CH20" s="38" t="str">
        <f t="shared" si="15"/>
        <v xml:space="preserve"> </v>
      </c>
      <c r="CI20" s="38" t="str">
        <f t="shared" si="15"/>
        <v xml:space="preserve"> </v>
      </c>
      <c r="CJ20" s="38" t="str">
        <f t="shared" si="15"/>
        <v xml:space="preserve"> </v>
      </c>
    </row>
    <row r="21" spans="1:88" x14ac:dyDescent="0.2">
      <c r="A21" s="40" t="s">
        <v>10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T21" s="41">
        <f t="shared" ref="AT21:AU21" si="16">(IF(AT19&gt;0,AT20/AT18," "))</f>
        <v>0</v>
      </c>
      <c r="AU21" s="41">
        <f t="shared" si="16"/>
        <v>0</v>
      </c>
      <c r="AV21" s="41">
        <f>(IF(AV19&gt;0,AV20/AV18," "))</f>
        <v>0</v>
      </c>
      <c r="AW21" s="41">
        <f t="shared" ref="AW21:BC21" si="17">(IF(AW19&gt;0,AW20/AW18," "))</f>
        <v>0</v>
      </c>
      <c r="AX21" s="41">
        <f t="shared" si="17"/>
        <v>0</v>
      </c>
      <c r="AY21" s="41">
        <f t="shared" si="17"/>
        <v>0</v>
      </c>
      <c r="AZ21" s="41">
        <f t="shared" si="17"/>
        <v>0</v>
      </c>
      <c r="BA21" s="41">
        <f t="shared" si="17"/>
        <v>0</v>
      </c>
      <c r="BB21" s="41">
        <f t="shared" si="17"/>
        <v>0</v>
      </c>
      <c r="BC21" s="41">
        <f t="shared" si="17"/>
        <v>0</v>
      </c>
      <c r="BE21" s="41">
        <f t="shared" ref="BE21:BF21" si="18">(IF(BE19&gt;0,BE20/BE18," "))</f>
        <v>3.9177754368732013E-5</v>
      </c>
      <c r="BF21" s="41">
        <f t="shared" si="18"/>
        <v>5.8351126290424705E-6</v>
      </c>
      <c r="BG21" s="41">
        <f>(IF(BG19&gt;0,BG20/BG18," "))</f>
        <v>2.8499983890808538E-6</v>
      </c>
      <c r="BH21" s="41">
        <f t="shared" ref="BH21:BN21" si="19">(IF(BH19&gt;0,BH20/BH18," "))</f>
        <v>-2.8100538527863845E-5</v>
      </c>
      <c r="BI21" s="41">
        <f t="shared" si="19"/>
        <v>-4.0130264821416434E-5</v>
      </c>
      <c r="BJ21" s="41">
        <f t="shared" si="19"/>
        <v>2.445436204677977E-5</v>
      </c>
      <c r="BK21" s="41">
        <f t="shared" si="19"/>
        <v>-3.7007093271488524E-7</v>
      </c>
      <c r="BL21" s="41">
        <f t="shared" si="19"/>
        <v>-1.8010727485436013E-5</v>
      </c>
      <c r="BM21" s="41">
        <f t="shared" si="19"/>
        <v>9.7439367427770491E-6</v>
      </c>
      <c r="BN21" s="41">
        <f t="shared" si="19"/>
        <v>-4.0769868547040479E-6</v>
      </c>
      <c r="BP21" s="41">
        <f t="shared" ref="BP21:BQ21" si="20">(IF(BP19&gt;0,BP20/BP18," "))</f>
        <v>-6.5081532191083028E-5</v>
      </c>
      <c r="BQ21" s="41">
        <f t="shared" si="20"/>
        <v>1.082809116235768E-5</v>
      </c>
      <c r="BR21" s="41">
        <f>(IF(BR19&gt;0,BR20/BR18," "))</f>
        <v>2.1863826939283106E-6</v>
      </c>
      <c r="BS21" s="41">
        <f t="shared" ref="BS21:BY21" si="21">(IF(BS19&gt;0,BS20/BS18," "))</f>
        <v>-1.5682040207737727E-5</v>
      </c>
      <c r="BT21" s="41">
        <f t="shared" si="21"/>
        <v>-6.7935307060040242E-5</v>
      </c>
      <c r="BU21" s="41">
        <f t="shared" si="21"/>
        <v>7.2264860587007264E-4</v>
      </c>
      <c r="BV21" s="41" t="str">
        <f t="shared" si="21"/>
        <v xml:space="preserve"> </v>
      </c>
      <c r="BW21" s="41" t="str">
        <f t="shared" si="21"/>
        <v xml:space="preserve"> </v>
      </c>
      <c r="BX21" s="41" t="str">
        <f t="shared" si="21"/>
        <v xml:space="preserve"> </v>
      </c>
      <c r="BY21" s="41" t="str">
        <f t="shared" si="21"/>
        <v xml:space="preserve"> </v>
      </c>
      <c r="CA21" s="41" t="str">
        <f t="shared" ref="CA21:CB21" si="22">(IF(CA19&gt;0,CA20/CA18," "))</f>
        <v xml:space="preserve"> </v>
      </c>
      <c r="CB21" s="41" t="str">
        <f t="shared" si="22"/>
        <v xml:space="preserve"> </v>
      </c>
      <c r="CC21" s="41" t="str">
        <f>(IF(CC19&gt;0,CC20/CC18," "))</f>
        <v xml:space="preserve"> </v>
      </c>
      <c r="CD21" s="41" t="str">
        <f t="shared" ref="CD21:CJ21" si="23">(IF(CD19&gt;0,CD20/CD18," "))</f>
        <v xml:space="preserve"> </v>
      </c>
      <c r="CE21" s="41" t="str">
        <f t="shared" si="23"/>
        <v xml:space="preserve"> </v>
      </c>
      <c r="CF21" s="41" t="str">
        <f t="shared" si="23"/>
        <v xml:space="preserve"> </v>
      </c>
      <c r="CG21" s="41" t="str">
        <f t="shared" si="23"/>
        <v xml:space="preserve"> </v>
      </c>
      <c r="CH21" s="41" t="str">
        <f t="shared" si="23"/>
        <v xml:space="preserve"> </v>
      </c>
      <c r="CI21" s="41" t="str">
        <f t="shared" si="23"/>
        <v xml:space="preserve"> </v>
      </c>
      <c r="CJ21" s="41" t="str">
        <f t="shared" si="23"/>
        <v xml:space="preserve"> </v>
      </c>
    </row>
    <row r="23" spans="1:88" x14ac:dyDescent="0.2">
      <c r="A23" s="22" t="s">
        <v>31</v>
      </c>
      <c r="B23" s="63" t="s">
        <v>70</v>
      </c>
      <c r="C23" s="63" t="s">
        <v>71</v>
      </c>
      <c r="D23" s="63" t="s">
        <v>72</v>
      </c>
      <c r="E23" s="63" t="s">
        <v>73</v>
      </c>
      <c r="F23" s="63" t="s">
        <v>74</v>
      </c>
      <c r="G23" s="63" t="s">
        <v>75</v>
      </c>
      <c r="H23" s="63" t="s">
        <v>76</v>
      </c>
      <c r="I23" s="63" t="s">
        <v>77</v>
      </c>
      <c r="J23" s="63" t="s">
        <v>78</v>
      </c>
      <c r="K23" s="63" t="s">
        <v>79</v>
      </c>
      <c r="L23" s="63"/>
      <c r="M23" s="63" t="s">
        <v>80</v>
      </c>
      <c r="N23" s="63" t="s">
        <v>81</v>
      </c>
      <c r="O23" s="63" t="s">
        <v>82</v>
      </c>
      <c r="P23" s="63" t="s">
        <v>83</v>
      </c>
      <c r="Q23" s="63" t="s">
        <v>84</v>
      </c>
      <c r="R23" s="63" t="s">
        <v>85</v>
      </c>
      <c r="S23" s="63" t="s">
        <v>86</v>
      </c>
      <c r="T23" s="63" t="s">
        <v>87</v>
      </c>
      <c r="U23" s="63" t="s">
        <v>88</v>
      </c>
      <c r="V23" s="63" t="s">
        <v>89</v>
      </c>
      <c r="X23" s="63" t="s">
        <v>90</v>
      </c>
      <c r="Y23" s="63" t="s">
        <v>91</v>
      </c>
      <c r="Z23" s="63" t="s">
        <v>92</v>
      </c>
      <c r="AA23" s="63" t="s">
        <v>93</v>
      </c>
      <c r="AB23" s="63" t="s">
        <v>94</v>
      </c>
      <c r="AC23" s="63" t="s">
        <v>95</v>
      </c>
      <c r="AD23" s="63" t="s">
        <v>96</v>
      </c>
      <c r="AE23" s="63" t="s">
        <v>97</v>
      </c>
      <c r="AF23" s="63" t="s">
        <v>98</v>
      </c>
      <c r="AG23" s="63" t="s">
        <v>99</v>
      </c>
      <c r="AH23" t="str">
        <f>A23</f>
        <v>Grade 2 Only</v>
      </c>
      <c r="AI23" s="63" t="s">
        <v>100</v>
      </c>
      <c r="AJ23" s="63" t="s">
        <v>101</v>
      </c>
      <c r="AK23" s="63" t="s">
        <v>102</v>
      </c>
      <c r="AL23" s="63" t="s">
        <v>103</v>
      </c>
      <c r="AM23" s="63" t="s">
        <v>104</v>
      </c>
      <c r="AN23" s="63" t="s">
        <v>105</v>
      </c>
      <c r="AO23" s="63" t="s">
        <v>106</v>
      </c>
      <c r="AP23" s="63" t="s">
        <v>107</v>
      </c>
      <c r="AQ23" s="63" t="s">
        <v>108</v>
      </c>
      <c r="AR23" s="63" t="s">
        <v>109</v>
      </c>
      <c r="AS23" t="str">
        <f>AH23</f>
        <v>Grade 2 Only</v>
      </c>
      <c r="AT23" s="63" t="s">
        <v>126</v>
      </c>
      <c r="AU23" s="63" t="s">
        <v>127</v>
      </c>
      <c r="AV23" s="63" t="s">
        <v>128</v>
      </c>
      <c r="AW23" s="63" t="s">
        <v>129</v>
      </c>
      <c r="AX23" s="63" t="s">
        <v>130</v>
      </c>
      <c r="AY23" s="63" t="s">
        <v>131</v>
      </c>
      <c r="AZ23" s="63" t="s">
        <v>132</v>
      </c>
      <c r="BA23" s="63" t="s">
        <v>133</v>
      </c>
      <c r="BB23" s="63" t="s">
        <v>134</v>
      </c>
      <c r="BC23" s="63" t="s">
        <v>135</v>
      </c>
      <c r="BD23" t="str">
        <f>AS23</f>
        <v>Grade 2 Only</v>
      </c>
      <c r="BE23" s="63" t="s">
        <v>136</v>
      </c>
      <c r="BF23" s="63" t="s">
        <v>137</v>
      </c>
      <c r="BG23" s="63" t="s">
        <v>138</v>
      </c>
      <c r="BH23" s="63" t="s">
        <v>139</v>
      </c>
      <c r="BI23" s="63" t="s">
        <v>140</v>
      </c>
      <c r="BJ23" s="63" t="s">
        <v>141</v>
      </c>
      <c r="BK23" s="63" t="s">
        <v>142</v>
      </c>
      <c r="BL23" s="63" t="s">
        <v>143</v>
      </c>
      <c r="BM23" s="63" t="s">
        <v>144</v>
      </c>
      <c r="BN23" s="63" t="s">
        <v>145</v>
      </c>
      <c r="BO23" t="str">
        <f>BD23</f>
        <v>Grade 2 Only</v>
      </c>
      <c r="BP23" s="173" t="s">
        <v>191</v>
      </c>
      <c r="BQ23" s="173" t="s">
        <v>173</v>
      </c>
      <c r="BR23" s="173" t="s">
        <v>174</v>
      </c>
      <c r="BS23" s="173" t="s">
        <v>175</v>
      </c>
      <c r="BT23" s="173" t="s">
        <v>176</v>
      </c>
      <c r="BU23" s="173" t="s">
        <v>177</v>
      </c>
      <c r="BV23" s="173" t="s">
        <v>178</v>
      </c>
      <c r="BW23" s="173" t="s">
        <v>179</v>
      </c>
      <c r="BX23" s="173" t="s">
        <v>180</v>
      </c>
      <c r="BY23" s="173" t="s">
        <v>181</v>
      </c>
      <c r="BZ23" t="str">
        <f>BO23</f>
        <v>Grade 2 Only</v>
      </c>
      <c r="CA23" s="173" t="s">
        <v>192</v>
      </c>
      <c r="CB23" s="173" t="s">
        <v>182</v>
      </c>
      <c r="CC23" s="173" t="s">
        <v>183</v>
      </c>
      <c r="CD23" s="173" t="s">
        <v>184</v>
      </c>
      <c r="CE23" s="173" t="s">
        <v>185</v>
      </c>
      <c r="CF23" s="173" t="s">
        <v>186</v>
      </c>
      <c r="CG23" s="173" t="s">
        <v>187</v>
      </c>
      <c r="CH23" s="173" t="s">
        <v>188</v>
      </c>
      <c r="CI23" s="173" t="s">
        <v>189</v>
      </c>
      <c r="CJ23" s="173" t="s">
        <v>190</v>
      </c>
    </row>
    <row r="24" spans="1:88" s="94" customFormat="1" x14ac:dyDescent="0.2">
      <c r="A24" s="91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2"/>
      <c r="M24" s="98"/>
      <c r="N24" s="98"/>
      <c r="O24" s="98"/>
      <c r="P24" s="98"/>
      <c r="Q24" s="98"/>
      <c r="R24" s="98"/>
      <c r="S24" s="98"/>
      <c r="T24" s="98"/>
      <c r="U24" s="98"/>
      <c r="V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8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</row>
    <row r="25" spans="1:88" s="70" customFormat="1" x14ac:dyDescent="0.2">
      <c r="A25" s="35" t="str">
        <f>D1</f>
        <v>Feb 2024 FC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T25" s="36">
        <v>77996.589999999982</v>
      </c>
      <c r="AU25" s="36">
        <v>78948.599999999991</v>
      </c>
      <c r="AV25" s="36">
        <v>79011.58</v>
      </c>
      <c r="AW25" s="36">
        <v>79016.649999999994</v>
      </c>
      <c r="AX25" s="36">
        <v>78934.76999999999</v>
      </c>
      <c r="AY25" s="36">
        <v>79067.779999999984</v>
      </c>
      <c r="AZ25" s="36">
        <v>79136.56</v>
      </c>
      <c r="BA25" s="36">
        <v>79195.409999999989</v>
      </c>
      <c r="BB25" s="36">
        <v>79287.919999999969</v>
      </c>
      <c r="BC25" s="36">
        <v>79155.099999999962</v>
      </c>
      <c r="BE25" s="36">
        <v>76096.900000000023</v>
      </c>
      <c r="BF25" s="36">
        <v>76795.38</v>
      </c>
      <c r="BG25" s="36">
        <v>76936.370000000039</v>
      </c>
      <c r="BH25" s="36">
        <v>77050.360000000015</v>
      </c>
      <c r="BI25" s="36">
        <v>77034.850000000035</v>
      </c>
      <c r="BJ25" s="36">
        <v>77218.100000000035</v>
      </c>
      <c r="BK25" s="36">
        <v>77325.97000000003</v>
      </c>
      <c r="BL25" s="36">
        <v>77368.940000000046</v>
      </c>
      <c r="BM25" s="36">
        <v>77374.300000000061</v>
      </c>
      <c r="BN25" s="36">
        <v>77268.320000000022</v>
      </c>
      <c r="BP25" s="36">
        <v>80880.540000000023</v>
      </c>
      <c r="BQ25" s="36">
        <v>81604</v>
      </c>
      <c r="BR25" s="36">
        <v>81739</v>
      </c>
      <c r="BS25" s="36">
        <v>81759</v>
      </c>
      <c r="BT25" s="36">
        <v>81759</v>
      </c>
      <c r="BU25" s="36">
        <v>81953.487777285205</v>
      </c>
      <c r="BV25" s="36">
        <v>82067.972887985088</v>
      </c>
      <c r="BW25" s="36">
        <v>82113.578016443193</v>
      </c>
      <c r="BX25" s="36">
        <v>82119.266717595994</v>
      </c>
      <c r="BY25" s="36">
        <v>82006.787510847309</v>
      </c>
      <c r="CA25" s="36">
        <v>77917.550109349046</v>
      </c>
      <c r="CB25" s="36">
        <v>78614.506766687235</v>
      </c>
      <c r="CC25" s="36">
        <v>78744.561156343407</v>
      </c>
      <c r="CD25" s="36">
        <v>78763.828473329515</v>
      </c>
      <c r="CE25" s="36">
        <v>78763.828473329515</v>
      </c>
      <c r="CF25" s="36">
        <v>78951.191356073323</v>
      </c>
      <c r="CG25" s="36">
        <v>79061.482401975503</v>
      </c>
      <c r="CH25" s="36">
        <v>79105.416825285211</v>
      </c>
      <c r="CI25" s="36">
        <v>79110.897125702715</v>
      </c>
      <c r="CJ25" s="36">
        <v>79002.538499164119</v>
      </c>
    </row>
    <row r="26" spans="1:88" s="33" customFormat="1" x14ac:dyDescent="0.2">
      <c r="A26" s="40" t="s">
        <v>8</v>
      </c>
      <c r="B26" s="46">
        <v>82927.959999999992</v>
      </c>
      <c r="C26" s="46">
        <v>83376.25</v>
      </c>
      <c r="D26" s="46">
        <v>83403.710000000021</v>
      </c>
      <c r="E26" s="46">
        <v>83441.540000000023</v>
      </c>
      <c r="F26" s="46">
        <v>83266.040000000023</v>
      </c>
      <c r="G26" s="46">
        <v>83488.050000000017</v>
      </c>
      <c r="H26" s="46">
        <v>83509.440000000002</v>
      </c>
      <c r="I26" s="46">
        <v>83504.62</v>
      </c>
      <c r="J26" s="46">
        <v>83522.64999999998</v>
      </c>
      <c r="K26" s="46">
        <v>83413.509999999966</v>
      </c>
      <c r="L26" s="46"/>
      <c r="M26" s="46">
        <v>83179.409999999989</v>
      </c>
      <c r="N26" s="46">
        <v>83629.27</v>
      </c>
      <c r="O26" s="46">
        <v>83732.090000000011</v>
      </c>
      <c r="P26" s="46">
        <v>83731.400000000009</v>
      </c>
      <c r="Q26" s="46">
        <v>83600.92</v>
      </c>
      <c r="R26" s="46">
        <v>83828.03</v>
      </c>
      <c r="S26" s="46">
        <v>83825.190000000017</v>
      </c>
      <c r="T26" s="46">
        <v>83859.710000000021</v>
      </c>
      <c r="U26" s="46">
        <v>83907.21</v>
      </c>
      <c r="V26" s="46">
        <v>83792.620000000024</v>
      </c>
      <c r="X26" s="46">
        <v>82813.629999999946</v>
      </c>
      <c r="Y26" s="46">
        <v>83337.739999999947</v>
      </c>
      <c r="Z26" s="46">
        <v>83375.259999999966</v>
      </c>
      <c r="AA26" s="46">
        <v>83410.499999999956</v>
      </c>
      <c r="AB26" s="46">
        <v>83330.749999999985</v>
      </c>
      <c r="AC26" s="46">
        <v>83477.169999999984</v>
      </c>
      <c r="AD26" s="46">
        <v>83452.51999999999</v>
      </c>
      <c r="AE26" s="46">
        <v>83520.01999999999</v>
      </c>
      <c r="AF26" s="46">
        <v>83573.169999999969</v>
      </c>
      <c r="AG26" s="46">
        <v>83461.199999999983</v>
      </c>
      <c r="AI26" s="46">
        <v>80128.749999999956</v>
      </c>
      <c r="AJ26" s="46">
        <v>79654.659999999974</v>
      </c>
      <c r="AK26" s="46">
        <v>79383.519999999946</v>
      </c>
      <c r="AL26" s="46">
        <v>79160.839999999967</v>
      </c>
      <c r="AM26" s="46">
        <v>78996.799999999974</v>
      </c>
      <c r="AN26" s="46">
        <v>79093.889999999985</v>
      </c>
      <c r="AO26" s="46">
        <v>79194.850000000006</v>
      </c>
      <c r="AP26" s="46">
        <v>79234.25999999998</v>
      </c>
      <c r="AQ26" s="46">
        <v>79399.75</v>
      </c>
      <c r="AR26" s="46">
        <v>79282.999999999985</v>
      </c>
      <c r="AT26" s="46">
        <v>77996.589999999982</v>
      </c>
      <c r="AU26" s="46">
        <v>78948.599999999991</v>
      </c>
      <c r="AV26" s="46">
        <v>79011.58</v>
      </c>
      <c r="AW26" s="46">
        <v>79016.649999999994</v>
      </c>
      <c r="AX26" s="46">
        <v>78934.76999999999</v>
      </c>
      <c r="AY26" s="46">
        <v>79067.779999999984</v>
      </c>
      <c r="AZ26" s="46">
        <v>79136.56</v>
      </c>
      <c r="BA26" s="46">
        <v>79195.409999999989</v>
      </c>
      <c r="BB26" s="46">
        <v>79287.919999999969</v>
      </c>
      <c r="BC26" s="46">
        <v>79155.099999999962</v>
      </c>
      <c r="BE26" s="46">
        <v>76104.48000000001</v>
      </c>
      <c r="BF26" s="46">
        <v>76797.36</v>
      </c>
      <c r="BG26" s="46">
        <v>76937.030000000028</v>
      </c>
      <c r="BH26" s="46">
        <v>77049.030000000013</v>
      </c>
      <c r="BI26" s="46">
        <v>77036.430000000022</v>
      </c>
      <c r="BJ26" s="46">
        <v>77221.940000000046</v>
      </c>
      <c r="BK26" s="46">
        <v>77324.460000000036</v>
      </c>
      <c r="BL26" s="46">
        <v>77369.920000000056</v>
      </c>
      <c r="BM26" s="46">
        <v>77375.300000000061</v>
      </c>
      <c r="BN26" s="46">
        <v>77269.280000000028</v>
      </c>
      <c r="BP26" s="46">
        <v>80873.940000000017</v>
      </c>
      <c r="BQ26" s="46">
        <v>81601.590000000055</v>
      </c>
      <c r="BR26" s="46">
        <v>81735.830000000031</v>
      </c>
      <c r="BS26" s="46">
        <v>81755.690000000017</v>
      </c>
      <c r="BT26" s="46">
        <v>81756.920000000027</v>
      </c>
      <c r="BU26" s="46">
        <v>82008.310000000012</v>
      </c>
      <c r="BV26" s="46"/>
      <c r="BW26" s="46"/>
      <c r="BX26" s="46"/>
      <c r="BY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</row>
    <row r="27" spans="1:88" x14ac:dyDescent="0.2">
      <c r="A27" s="35" t="s">
        <v>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T27" s="38">
        <f t="shared" ref="AT27:BC27" si="24">IF(AT26&gt;0,AT26-AT25, " ")</f>
        <v>0</v>
      </c>
      <c r="AU27" s="38">
        <f t="shared" si="24"/>
        <v>0</v>
      </c>
      <c r="AV27" s="38">
        <f t="shared" si="24"/>
        <v>0</v>
      </c>
      <c r="AW27" s="38">
        <f t="shared" si="24"/>
        <v>0</v>
      </c>
      <c r="AX27" s="38">
        <f t="shared" si="24"/>
        <v>0</v>
      </c>
      <c r="AY27" s="38">
        <f t="shared" si="24"/>
        <v>0</v>
      </c>
      <c r="AZ27" s="38">
        <f t="shared" si="24"/>
        <v>0</v>
      </c>
      <c r="BA27" s="38">
        <f t="shared" si="24"/>
        <v>0</v>
      </c>
      <c r="BB27" s="38">
        <f t="shared" si="24"/>
        <v>0</v>
      </c>
      <c r="BC27" s="38">
        <f t="shared" si="24"/>
        <v>0</v>
      </c>
      <c r="BE27" s="38">
        <f t="shared" ref="BE27:BM27" si="25">IF(BE26&gt;0,BE26-BE25, " ")</f>
        <v>7.5799999999871943</v>
      </c>
      <c r="BF27" s="38">
        <f t="shared" si="25"/>
        <v>1.9799999999959255</v>
      </c>
      <c r="BG27" s="38">
        <f t="shared" si="25"/>
        <v>0.65999999998894054</v>
      </c>
      <c r="BH27" s="38">
        <f t="shared" si="25"/>
        <v>-1.3300000000017462</v>
      </c>
      <c r="BI27" s="38">
        <f t="shared" si="25"/>
        <v>1.5799999999871943</v>
      </c>
      <c r="BJ27" s="38">
        <f t="shared" si="25"/>
        <v>3.8400000000110595</v>
      </c>
      <c r="BK27" s="38">
        <f t="shared" si="25"/>
        <v>-1.5099999999947613</v>
      </c>
      <c r="BL27" s="38">
        <f t="shared" si="25"/>
        <v>0.98000000001047738</v>
      </c>
      <c r="BM27" s="38">
        <f t="shared" si="25"/>
        <v>1</v>
      </c>
      <c r="BN27" s="38">
        <f>IF(BN26&gt;0,BN26-BN25, " ")</f>
        <v>0.96000000000640284</v>
      </c>
      <c r="BP27" s="38">
        <f t="shared" ref="BP27:BY27" si="26">IF(BP26&gt;0,BP26-BP25, " ")</f>
        <v>-6.6000000000058208</v>
      </c>
      <c r="BQ27" s="38">
        <f t="shared" si="26"/>
        <v>-2.4099999999452848</v>
      </c>
      <c r="BR27" s="38">
        <f t="shared" si="26"/>
        <v>-3.1699999999691499</v>
      </c>
      <c r="BS27" s="38">
        <f t="shared" si="26"/>
        <v>-3.3099999999831198</v>
      </c>
      <c r="BT27" s="38">
        <f t="shared" si="26"/>
        <v>-2.0799999999726424</v>
      </c>
      <c r="BU27" s="38">
        <f t="shared" si="26"/>
        <v>54.82222271480714</v>
      </c>
      <c r="BV27" s="38" t="str">
        <f t="shared" si="26"/>
        <v xml:space="preserve"> </v>
      </c>
      <c r="BW27" s="38" t="str">
        <f t="shared" si="26"/>
        <v xml:space="preserve"> </v>
      </c>
      <c r="BX27" s="38" t="str">
        <f t="shared" si="26"/>
        <v xml:space="preserve"> </v>
      </c>
      <c r="BY27" s="38" t="str">
        <f t="shared" si="26"/>
        <v xml:space="preserve"> </v>
      </c>
      <c r="CA27" s="38" t="str">
        <f t="shared" ref="CA27:CJ27" si="27">IF(CA26&gt;0,CA26-CA25, " ")</f>
        <v xml:space="preserve"> </v>
      </c>
      <c r="CB27" s="38" t="str">
        <f t="shared" si="27"/>
        <v xml:space="preserve"> </v>
      </c>
      <c r="CC27" s="38" t="str">
        <f t="shared" si="27"/>
        <v xml:space="preserve"> </v>
      </c>
      <c r="CD27" s="38" t="str">
        <f t="shared" si="27"/>
        <v xml:space="preserve"> </v>
      </c>
      <c r="CE27" s="38" t="str">
        <f t="shared" si="27"/>
        <v xml:space="preserve"> </v>
      </c>
      <c r="CF27" s="38" t="str">
        <f t="shared" si="27"/>
        <v xml:space="preserve"> </v>
      </c>
      <c r="CG27" s="38" t="str">
        <f t="shared" si="27"/>
        <v xml:space="preserve"> </v>
      </c>
      <c r="CH27" s="38" t="str">
        <f t="shared" si="27"/>
        <v xml:space="preserve"> </v>
      </c>
      <c r="CI27" s="38" t="str">
        <f t="shared" si="27"/>
        <v xml:space="preserve"> </v>
      </c>
      <c r="CJ27" s="38" t="str">
        <f t="shared" si="27"/>
        <v xml:space="preserve"> </v>
      </c>
    </row>
    <row r="28" spans="1:88" x14ac:dyDescent="0.2">
      <c r="A28" s="40" t="s">
        <v>10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T28" s="41">
        <f t="shared" ref="AT28:AU28" si="28">(IF(AT26&gt;0,AT27/AT25," "))</f>
        <v>0</v>
      </c>
      <c r="AU28" s="41">
        <f t="shared" si="28"/>
        <v>0</v>
      </c>
      <c r="AV28" s="41">
        <f>(IF(AV26&gt;0,AV27/AV25," "))</f>
        <v>0</v>
      </c>
      <c r="AW28" s="41">
        <f t="shared" ref="AW28:BC28" si="29">(IF(AW26&gt;0,AW27/AW25," "))</f>
        <v>0</v>
      </c>
      <c r="AX28" s="41">
        <f t="shared" si="29"/>
        <v>0</v>
      </c>
      <c r="AY28" s="41">
        <f t="shared" si="29"/>
        <v>0</v>
      </c>
      <c r="AZ28" s="41">
        <f t="shared" si="29"/>
        <v>0</v>
      </c>
      <c r="BA28" s="41">
        <f t="shared" si="29"/>
        <v>0</v>
      </c>
      <c r="BB28" s="41">
        <f t="shared" si="29"/>
        <v>0</v>
      </c>
      <c r="BC28" s="41">
        <f t="shared" si="29"/>
        <v>0</v>
      </c>
      <c r="BE28" s="41">
        <f t="shared" ref="BE28:BF28" si="30">(IF(BE26&gt;0,BE27/BE25," "))</f>
        <v>9.9609839559656064E-5</v>
      </c>
      <c r="BF28" s="41">
        <f t="shared" si="30"/>
        <v>2.5782800996569394E-5</v>
      </c>
      <c r="BG28" s="41">
        <f>(IF(BG26&gt;0,BG27/BG25," "))</f>
        <v>8.5785175462390564E-6</v>
      </c>
      <c r="BH28" s="41">
        <f t="shared" ref="BH28:BM28" si="31">(IF(BH26&gt;0,BH27/BH25," "))</f>
        <v>-1.7261437844050905E-5</v>
      </c>
      <c r="BI28" s="41">
        <f t="shared" si="31"/>
        <v>2.0510197657127826E-5</v>
      </c>
      <c r="BJ28" s="41">
        <f t="shared" si="31"/>
        <v>4.9729273318186508E-5</v>
      </c>
      <c r="BK28" s="41">
        <f t="shared" si="31"/>
        <v>-1.9527721410992461E-5</v>
      </c>
      <c r="BL28" s="41">
        <f t="shared" si="31"/>
        <v>1.2666581705920707E-5</v>
      </c>
      <c r="BM28" s="41">
        <f t="shared" si="31"/>
        <v>1.2924188005578069E-5</v>
      </c>
      <c r="BN28" s="41">
        <f>(IF(BN26&gt;0,BN27/BN25," "))</f>
        <v>1.2424238031917902E-5</v>
      </c>
      <c r="BP28" s="41">
        <f t="shared" ref="BP28:BQ28" si="32">(IF(BP26&gt;0,BP27/BP25," "))</f>
        <v>-8.1601829067978759E-5</v>
      </c>
      <c r="BQ28" s="41">
        <f t="shared" si="32"/>
        <v>-2.9532866035308131E-5</v>
      </c>
      <c r="BR28" s="41">
        <f>(IF(BR26&gt;0,BR27/BR25," "))</f>
        <v>-3.8781976779372758E-5</v>
      </c>
      <c r="BS28" s="41">
        <f t="shared" ref="BS28:BY28" si="33">(IF(BS26&gt;0,BS27/BS25," "))</f>
        <v>-4.0484839589318852E-5</v>
      </c>
      <c r="BT28" s="41">
        <f t="shared" si="33"/>
        <v>-2.5440624273445645E-5</v>
      </c>
      <c r="BU28" s="41">
        <f t="shared" si="33"/>
        <v>6.6894313105734648E-4</v>
      </c>
      <c r="BV28" s="41" t="str">
        <f t="shared" si="33"/>
        <v xml:space="preserve"> </v>
      </c>
      <c r="BW28" s="41" t="str">
        <f t="shared" si="33"/>
        <v xml:space="preserve"> </v>
      </c>
      <c r="BX28" s="41" t="str">
        <f t="shared" si="33"/>
        <v xml:space="preserve"> </v>
      </c>
      <c r="BY28" s="41" t="str">
        <f t="shared" si="33"/>
        <v xml:space="preserve"> </v>
      </c>
      <c r="CA28" s="41" t="str">
        <f t="shared" ref="CA28:CB28" si="34">(IF(CA26&gt;0,CA27/CA25," "))</f>
        <v xml:space="preserve"> </v>
      </c>
      <c r="CB28" s="41" t="str">
        <f t="shared" si="34"/>
        <v xml:space="preserve"> </v>
      </c>
      <c r="CC28" s="41" t="str">
        <f>(IF(CC26&gt;0,CC27/CC25," "))</f>
        <v xml:space="preserve"> </v>
      </c>
      <c r="CD28" s="41" t="str">
        <f t="shared" ref="CD28:CJ28" si="35">(IF(CD26&gt;0,CD27/CD25," "))</f>
        <v xml:space="preserve"> </v>
      </c>
      <c r="CE28" s="41" t="str">
        <f t="shared" si="35"/>
        <v xml:space="preserve"> </v>
      </c>
      <c r="CF28" s="41" t="str">
        <f t="shared" si="35"/>
        <v xml:space="preserve"> </v>
      </c>
      <c r="CG28" s="41" t="str">
        <f t="shared" si="35"/>
        <v xml:space="preserve"> </v>
      </c>
      <c r="CH28" s="41" t="str">
        <f t="shared" si="35"/>
        <v xml:space="preserve"> </v>
      </c>
      <c r="CI28" s="41" t="str">
        <f t="shared" si="35"/>
        <v xml:space="preserve"> </v>
      </c>
      <c r="CJ28" s="41" t="str">
        <f t="shared" si="35"/>
        <v xml:space="preserve"> </v>
      </c>
    </row>
    <row r="30" spans="1:88" x14ac:dyDescent="0.2">
      <c r="A30" s="22" t="s">
        <v>32</v>
      </c>
      <c r="B30" s="63" t="s">
        <v>70</v>
      </c>
      <c r="C30" s="63" t="s">
        <v>71</v>
      </c>
      <c r="D30" s="63" t="s">
        <v>72</v>
      </c>
      <c r="E30" s="63" t="s">
        <v>73</v>
      </c>
      <c r="F30" s="63" t="s">
        <v>74</v>
      </c>
      <c r="G30" s="63" t="s">
        <v>75</v>
      </c>
      <c r="H30" s="63" t="s">
        <v>76</v>
      </c>
      <c r="I30" s="63" t="s">
        <v>77</v>
      </c>
      <c r="J30" s="63" t="s">
        <v>78</v>
      </c>
      <c r="K30" s="63" t="s">
        <v>79</v>
      </c>
      <c r="L30" s="63"/>
      <c r="M30" s="63" t="s">
        <v>80</v>
      </c>
      <c r="N30" s="63" t="s">
        <v>81</v>
      </c>
      <c r="O30" s="63" t="s">
        <v>82</v>
      </c>
      <c r="P30" s="63" t="s">
        <v>83</v>
      </c>
      <c r="Q30" s="63" t="s">
        <v>84</v>
      </c>
      <c r="R30" s="63" t="s">
        <v>85</v>
      </c>
      <c r="S30" s="63" t="s">
        <v>86</v>
      </c>
      <c r="T30" s="63" t="s">
        <v>87</v>
      </c>
      <c r="U30" s="63" t="s">
        <v>88</v>
      </c>
      <c r="V30" s="63" t="s">
        <v>89</v>
      </c>
      <c r="X30" s="63" t="s">
        <v>90</v>
      </c>
      <c r="Y30" s="63" t="s">
        <v>91</v>
      </c>
      <c r="Z30" s="63" t="s">
        <v>92</v>
      </c>
      <c r="AA30" s="63" t="s">
        <v>93</v>
      </c>
      <c r="AB30" s="63" t="s">
        <v>94</v>
      </c>
      <c r="AC30" s="63" t="s">
        <v>95</v>
      </c>
      <c r="AD30" s="63" t="s">
        <v>96</v>
      </c>
      <c r="AE30" s="63" t="s">
        <v>97</v>
      </c>
      <c r="AF30" s="63" t="s">
        <v>98</v>
      </c>
      <c r="AG30" s="63" t="s">
        <v>99</v>
      </c>
      <c r="AH30" t="str">
        <f>A30</f>
        <v>Grade 3 Only</v>
      </c>
      <c r="AI30" s="63" t="s">
        <v>100</v>
      </c>
      <c r="AJ30" s="63" t="s">
        <v>101</v>
      </c>
      <c r="AK30" s="63" t="s">
        <v>102</v>
      </c>
      <c r="AL30" s="63" t="s">
        <v>103</v>
      </c>
      <c r="AM30" s="63" t="s">
        <v>104</v>
      </c>
      <c r="AN30" s="63" t="s">
        <v>105</v>
      </c>
      <c r="AO30" s="63" t="s">
        <v>106</v>
      </c>
      <c r="AP30" s="63" t="s">
        <v>107</v>
      </c>
      <c r="AQ30" s="63" t="s">
        <v>108</v>
      </c>
      <c r="AR30" s="63" t="s">
        <v>109</v>
      </c>
      <c r="AS30" t="str">
        <f>AH30</f>
        <v>Grade 3 Only</v>
      </c>
      <c r="AT30" s="63" t="s">
        <v>126</v>
      </c>
      <c r="AU30" s="63" t="s">
        <v>127</v>
      </c>
      <c r="AV30" s="63" t="s">
        <v>128</v>
      </c>
      <c r="AW30" s="63" t="s">
        <v>129</v>
      </c>
      <c r="AX30" s="63" t="s">
        <v>130</v>
      </c>
      <c r="AY30" s="63" t="s">
        <v>131</v>
      </c>
      <c r="AZ30" s="63" t="s">
        <v>132</v>
      </c>
      <c r="BA30" s="63" t="s">
        <v>133</v>
      </c>
      <c r="BB30" s="63" t="s">
        <v>134</v>
      </c>
      <c r="BC30" s="63" t="s">
        <v>135</v>
      </c>
      <c r="BD30" t="str">
        <f>AS30</f>
        <v>Grade 3 Only</v>
      </c>
      <c r="BE30" s="63" t="s">
        <v>136</v>
      </c>
      <c r="BF30" s="63" t="s">
        <v>137</v>
      </c>
      <c r="BG30" s="63" t="s">
        <v>138</v>
      </c>
      <c r="BH30" s="63" t="s">
        <v>139</v>
      </c>
      <c r="BI30" s="63" t="s">
        <v>140</v>
      </c>
      <c r="BJ30" s="63" t="s">
        <v>141</v>
      </c>
      <c r="BK30" s="63" t="s">
        <v>142</v>
      </c>
      <c r="BL30" s="63" t="s">
        <v>143</v>
      </c>
      <c r="BM30" s="63" t="s">
        <v>144</v>
      </c>
      <c r="BN30" s="63" t="s">
        <v>145</v>
      </c>
      <c r="BO30" t="str">
        <f>BD30</f>
        <v>Grade 3 Only</v>
      </c>
      <c r="BP30" s="173" t="s">
        <v>191</v>
      </c>
      <c r="BQ30" s="173" t="s">
        <v>173</v>
      </c>
      <c r="BR30" s="173" t="s">
        <v>174</v>
      </c>
      <c r="BS30" s="173" t="s">
        <v>175</v>
      </c>
      <c r="BT30" s="173" t="s">
        <v>176</v>
      </c>
      <c r="BU30" s="173" t="s">
        <v>177</v>
      </c>
      <c r="BV30" s="173" t="s">
        <v>178</v>
      </c>
      <c r="BW30" s="173" t="s">
        <v>179</v>
      </c>
      <c r="BX30" s="173" t="s">
        <v>180</v>
      </c>
      <c r="BY30" s="173" t="s">
        <v>181</v>
      </c>
      <c r="BZ30" t="str">
        <f>BO30</f>
        <v>Grade 3 Only</v>
      </c>
      <c r="CA30" s="173" t="s">
        <v>192</v>
      </c>
      <c r="CB30" s="173" t="s">
        <v>182</v>
      </c>
      <c r="CC30" s="173" t="s">
        <v>183</v>
      </c>
      <c r="CD30" s="173" t="s">
        <v>184</v>
      </c>
      <c r="CE30" s="173" t="s">
        <v>185</v>
      </c>
      <c r="CF30" s="173" t="s">
        <v>186</v>
      </c>
      <c r="CG30" s="173" t="s">
        <v>187</v>
      </c>
      <c r="CH30" s="173" t="s">
        <v>188</v>
      </c>
      <c r="CI30" s="173" t="s">
        <v>189</v>
      </c>
      <c r="CJ30" s="173" t="s">
        <v>190</v>
      </c>
    </row>
    <row r="31" spans="1:88" s="138" customFormat="1" x14ac:dyDescent="0.2">
      <c r="A31" s="141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BE31" s="140"/>
      <c r="BF31" s="180"/>
      <c r="BG31" s="140"/>
      <c r="BH31" s="140"/>
      <c r="BI31" s="140"/>
      <c r="BJ31" s="140"/>
      <c r="BK31" s="140"/>
      <c r="BL31" s="140"/>
      <c r="BM31" s="140"/>
      <c r="BN31" s="140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</row>
    <row r="32" spans="1:88" s="70" customFormat="1" x14ac:dyDescent="0.2">
      <c r="A32" s="35" t="str">
        <f>D1</f>
        <v>Feb 2024 FC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T32" s="36">
        <v>78843.770000000033</v>
      </c>
      <c r="AU32" s="36">
        <v>79740.369999999966</v>
      </c>
      <c r="AV32" s="36">
        <v>79782.709999999948</v>
      </c>
      <c r="AW32" s="36">
        <v>79810.269999999975</v>
      </c>
      <c r="AX32" s="36">
        <v>79704.339999999982</v>
      </c>
      <c r="AY32" s="36">
        <v>79890.76999999999</v>
      </c>
      <c r="AZ32" s="36">
        <v>79958.519999999975</v>
      </c>
      <c r="BA32" s="36">
        <v>79937.529999999941</v>
      </c>
      <c r="BB32" s="36">
        <v>80068.579999999973</v>
      </c>
      <c r="BC32" s="36">
        <v>79923.73</v>
      </c>
      <c r="BE32" s="36">
        <v>79213.939999999973</v>
      </c>
      <c r="BF32" s="36">
        <v>79937.099999999977</v>
      </c>
      <c r="BG32" s="36">
        <v>80056.960000000036</v>
      </c>
      <c r="BH32" s="36">
        <v>80154.870000000024</v>
      </c>
      <c r="BI32" s="36">
        <v>80127.780000000028</v>
      </c>
      <c r="BJ32" s="36">
        <v>80298.670000000042</v>
      </c>
      <c r="BK32" s="36">
        <v>80400.3</v>
      </c>
      <c r="BL32" s="36">
        <v>80413.81</v>
      </c>
      <c r="BM32" s="36">
        <v>80433.999999999971</v>
      </c>
      <c r="BN32" s="36">
        <v>80352.349999999977</v>
      </c>
      <c r="BP32" s="36">
        <v>77275.979999999981</v>
      </c>
      <c r="BQ32" s="36">
        <v>78040</v>
      </c>
      <c r="BR32" s="36">
        <v>78129</v>
      </c>
      <c r="BS32" s="36">
        <v>78218</v>
      </c>
      <c r="BT32" s="36">
        <v>78154</v>
      </c>
      <c r="BU32" s="36">
        <v>78320.68048284878</v>
      </c>
      <c r="BV32" s="36">
        <v>78419.807040704211</v>
      </c>
      <c r="BW32" s="36">
        <v>78432.984250156398</v>
      </c>
      <c r="BX32" s="36">
        <v>78452.67691180257</v>
      </c>
      <c r="BY32" s="36">
        <v>78373.038188503357</v>
      </c>
      <c r="CA32" s="36">
        <v>82023.264437471007</v>
      </c>
      <c r="CB32" s="36">
        <v>82834.220370938536</v>
      </c>
      <c r="CC32" s="36">
        <v>82928.687895451774</v>
      </c>
      <c r="CD32" s="36">
        <v>83023.155419965013</v>
      </c>
      <c r="CE32" s="36">
        <v>82955.223716944252</v>
      </c>
      <c r="CF32" s="36">
        <v>83132.143858510506</v>
      </c>
      <c r="CG32" s="36">
        <v>83237.360044287154</v>
      </c>
      <c r="CH32" s="36">
        <v>83251.346767398849</v>
      </c>
      <c r="CI32" s="36">
        <v>83272.249205565036</v>
      </c>
      <c r="CJ32" s="36">
        <v>83187.71804775075</v>
      </c>
    </row>
    <row r="33" spans="1:88" s="33" customFormat="1" x14ac:dyDescent="0.2">
      <c r="A33" s="40" t="s">
        <v>8</v>
      </c>
      <c r="B33" s="46">
        <v>85404.040000000037</v>
      </c>
      <c r="C33" s="46">
        <v>85895.55</v>
      </c>
      <c r="D33" s="46">
        <v>85947.59</v>
      </c>
      <c r="E33" s="46">
        <v>85946.469999999987</v>
      </c>
      <c r="F33" s="46">
        <v>85832.25</v>
      </c>
      <c r="G33" s="46">
        <v>86078.820000000022</v>
      </c>
      <c r="H33" s="46">
        <v>86062.3</v>
      </c>
      <c r="I33" s="46">
        <v>86012.04</v>
      </c>
      <c r="J33" s="46">
        <v>86055.300000000017</v>
      </c>
      <c r="K33" s="46">
        <v>85903.059999999969</v>
      </c>
      <c r="L33" s="46"/>
      <c r="M33" s="46">
        <v>83400.419999999984</v>
      </c>
      <c r="N33" s="46">
        <v>83861.939999999988</v>
      </c>
      <c r="O33" s="46">
        <v>83937.709999999992</v>
      </c>
      <c r="P33" s="46">
        <v>83965.260000000024</v>
      </c>
      <c r="Q33" s="46">
        <v>83841.330000000045</v>
      </c>
      <c r="R33" s="46">
        <v>83991.760000000038</v>
      </c>
      <c r="S33" s="46">
        <v>84017.01</v>
      </c>
      <c r="T33" s="46">
        <v>84012.289999999979</v>
      </c>
      <c r="U33" s="46">
        <v>84057.96</v>
      </c>
      <c r="V33" s="46">
        <v>83939.699999999983</v>
      </c>
      <c r="X33" s="46">
        <v>83914.119999999981</v>
      </c>
      <c r="Y33" s="46">
        <v>84450.297999999995</v>
      </c>
      <c r="Z33" s="46">
        <v>84562.499999999942</v>
      </c>
      <c r="AA33" s="46">
        <v>84534.487999999939</v>
      </c>
      <c r="AB33" s="46">
        <v>84444.047999999981</v>
      </c>
      <c r="AC33" s="46">
        <v>84607.189999999959</v>
      </c>
      <c r="AD33" s="46">
        <v>84641.559999999954</v>
      </c>
      <c r="AE33" s="46">
        <v>84610.950000000055</v>
      </c>
      <c r="AF33" s="46">
        <v>84671.740000000034</v>
      </c>
      <c r="AG33" s="46">
        <v>84561.790000000008</v>
      </c>
      <c r="AI33" s="46">
        <v>80010.40399999998</v>
      </c>
      <c r="AJ33" s="46">
        <v>79597.389999999985</v>
      </c>
      <c r="AK33" s="46">
        <v>79319.639999999985</v>
      </c>
      <c r="AL33" s="46">
        <v>79175.029999999984</v>
      </c>
      <c r="AM33" s="46">
        <v>79065.279999999984</v>
      </c>
      <c r="AN33" s="46">
        <v>79046.259999999995</v>
      </c>
      <c r="AO33" s="46">
        <v>79161.410000000033</v>
      </c>
      <c r="AP33" s="46">
        <v>79149.649999999994</v>
      </c>
      <c r="AQ33" s="46">
        <v>79210.899999999994</v>
      </c>
      <c r="AR33" s="46">
        <v>79107.86</v>
      </c>
      <c r="AT33" s="46">
        <v>78843.770000000033</v>
      </c>
      <c r="AU33" s="46">
        <v>79740.369999999966</v>
      </c>
      <c r="AV33" s="46">
        <v>79782.709999999948</v>
      </c>
      <c r="AW33" s="46">
        <v>79810.269999999975</v>
      </c>
      <c r="AX33" s="46">
        <v>79704.339999999982</v>
      </c>
      <c r="AY33" s="46">
        <v>79890.76999999999</v>
      </c>
      <c r="AZ33" s="46">
        <v>79958.519999999975</v>
      </c>
      <c r="BA33" s="46">
        <v>79937.529999999941</v>
      </c>
      <c r="BB33" s="46">
        <v>80068.579999999973</v>
      </c>
      <c r="BC33" s="46">
        <v>79923.73</v>
      </c>
      <c r="BE33" s="46">
        <v>79217.899999999965</v>
      </c>
      <c r="BF33" s="46">
        <v>79939.839999999967</v>
      </c>
      <c r="BG33" s="46">
        <v>80057.390000000014</v>
      </c>
      <c r="BH33" s="46">
        <v>80156.300000000017</v>
      </c>
      <c r="BI33" s="46">
        <v>80128.190000000017</v>
      </c>
      <c r="BJ33" s="46">
        <v>80301.080000000031</v>
      </c>
      <c r="BK33" s="46">
        <v>80404.250000000015</v>
      </c>
      <c r="BL33" s="46">
        <v>80415.759999999995</v>
      </c>
      <c r="BM33" s="46">
        <v>80433.969999999958</v>
      </c>
      <c r="BN33" s="46">
        <v>80351.299999999974</v>
      </c>
      <c r="BP33" s="46">
        <v>77270.139999999985</v>
      </c>
      <c r="BQ33" s="46">
        <v>78038.659999999989</v>
      </c>
      <c r="BR33" s="46">
        <v>78128.62000000001</v>
      </c>
      <c r="BS33" s="46">
        <v>78217.37</v>
      </c>
      <c r="BT33" s="46">
        <v>78154.259999999995</v>
      </c>
      <c r="BU33" s="46">
        <v>78352.64999999998</v>
      </c>
      <c r="BV33" s="46"/>
      <c r="BW33" s="46"/>
      <c r="BX33" s="46"/>
      <c r="BY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</row>
    <row r="34" spans="1:88" x14ac:dyDescent="0.2">
      <c r="A34" s="35" t="s">
        <v>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T34" s="38">
        <f t="shared" ref="AT34:BC34" si="36">IF(AT33&gt;0,AT33-AT32, " ")</f>
        <v>0</v>
      </c>
      <c r="AU34" s="38">
        <f t="shared" si="36"/>
        <v>0</v>
      </c>
      <c r="AV34" s="38">
        <f t="shared" si="36"/>
        <v>0</v>
      </c>
      <c r="AW34" s="38">
        <f t="shared" si="36"/>
        <v>0</v>
      </c>
      <c r="AX34" s="38">
        <f t="shared" si="36"/>
        <v>0</v>
      </c>
      <c r="AY34" s="38">
        <f t="shared" si="36"/>
        <v>0</v>
      </c>
      <c r="AZ34" s="38">
        <f t="shared" si="36"/>
        <v>0</v>
      </c>
      <c r="BA34" s="38">
        <f t="shared" si="36"/>
        <v>0</v>
      </c>
      <c r="BB34" s="38">
        <f t="shared" si="36"/>
        <v>0</v>
      </c>
      <c r="BC34" s="38">
        <f t="shared" si="36"/>
        <v>0</v>
      </c>
      <c r="BE34" s="38">
        <f t="shared" ref="BE34:BN34" si="37">IF(BE33&gt;0,BE33-BE32, " ")</f>
        <v>3.9599999999918509</v>
      </c>
      <c r="BF34" s="38">
        <f t="shared" si="37"/>
        <v>2.7399999999906868</v>
      </c>
      <c r="BG34" s="38">
        <f t="shared" si="37"/>
        <v>0.42999999997846317</v>
      </c>
      <c r="BH34" s="38">
        <f t="shared" si="37"/>
        <v>1.4299999999930151</v>
      </c>
      <c r="BI34" s="38">
        <f t="shared" si="37"/>
        <v>0.40999999998894054</v>
      </c>
      <c r="BJ34" s="38">
        <f t="shared" si="37"/>
        <v>2.4099999999889405</v>
      </c>
      <c r="BK34" s="38">
        <f t="shared" si="37"/>
        <v>3.9500000000116415</v>
      </c>
      <c r="BL34" s="38">
        <f t="shared" si="37"/>
        <v>1.9499999999970896</v>
      </c>
      <c r="BM34" s="38">
        <f t="shared" si="37"/>
        <v>-3.0000000013387762E-2</v>
      </c>
      <c r="BN34" s="38">
        <f t="shared" si="37"/>
        <v>-1.0500000000029104</v>
      </c>
      <c r="BP34" s="38">
        <f t="shared" ref="BP34:BY34" si="38">IF(BP33&gt;0,BP33-BP32, " ")</f>
        <v>-5.8399999999965075</v>
      </c>
      <c r="BQ34" s="38">
        <f t="shared" si="38"/>
        <v>-1.3400000000110595</v>
      </c>
      <c r="BR34" s="38">
        <f t="shared" si="38"/>
        <v>-0.3799999999901047</v>
      </c>
      <c r="BS34" s="38">
        <f t="shared" si="38"/>
        <v>-0.63000000000465661</v>
      </c>
      <c r="BT34" s="38">
        <f t="shared" si="38"/>
        <v>0.25999999999476131</v>
      </c>
      <c r="BU34" s="38">
        <f t="shared" si="38"/>
        <v>31.969517151199398</v>
      </c>
      <c r="BV34" s="38" t="str">
        <f t="shared" si="38"/>
        <v xml:space="preserve"> </v>
      </c>
      <c r="BW34" s="38" t="str">
        <f t="shared" si="38"/>
        <v xml:space="preserve"> </v>
      </c>
      <c r="BX34" s="38" t="str">
        <f t="shared" si="38"/>
        <v xml:space="preserve"> </v>
      </c>
      <c r="BY34" s="38" t="str">
        <f t="shared" si="38"/>
        <v xml:space="preserve"> </v>
      </c>
      <c r="CA34" s="38" t="str">
        <f t="shared" ref="CA34:CJ34" si="39">IF(CA33&gt;0,CA33-CA32, " ")</f>
        <v xml:space="preserve"> </v>
      </c>
      <c r="CB34" s="38" t="str">
        <f t="shared" si="39"/>
        <v xml:space="preserve"> </v>
      </c>
      <c r="CC34" s="38" t="str">
        <f t="shared" si="39"/>
        <v xml:space="preserve"> </v>
      </c>
      <c r="CD34" s="38" t="str">
        <f t="shared" si="39"/>
        <v xml:space="preserve"> </v>
      </c>
      <c r="CE34" s="38" t="str">
        <f t="shared" si="39"/>
        <v xml:space="preserve"> </v>
      </c>
      <c r="CF34" s="38" t="str">
        <f t="shared" si="39"/>
        <v xml:space="preserve"> </v>
      </c>
      <c r="CG34" s="38" t="str">
        <f t="shared" si="39"/>
        <v xml:space="preserve"> </v>
      </c>
      <c r="CH34" s="38" t="str">
        <f t="shared" si="39"/>
        <v xml:space="preserve"> </v>
      </c>
      <c r="CI34" s="38" t="str">
        <f t="shared" si="39"/>
        <v xml:space="preserve"> </v>
      </c>
      <c r="CJ34" s="38" t="str">
        <f t="shared" si="39"/>
        <v xml:space="preserve"> </v>
      </c>
    </row>
    <row r="35" spans="1:88" x14ac:dyDescent="0.2">
      <c r="A35" s="40" t="s">
        <v>10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T35" s="41">
        <f t="shared" ref="AT35:AU35" si="40">(IF(AT33&gt;0,AT34/AT32," "))</f>
        <v>0</v>
      </c>
      <c r="AU35" s="41">
        <f t="shared" si="40"/>
        <v>0</v>
      </c>
      <c r="AV35" s="41">
        <f>(IF(AV33&gt;0,AV34/AV32," "))</f>
        <v>0</v>
      </c>
      <c r="AW35" s="41">
        <f t="shared" ref="AW35:BC35" si="41">(IF(AW33&gt;0,AW34/AW32," "))</f>
        <v>0</v>
      </c>
      <c r="AX35" s="41">
        <f t="shared" si="41"/>
        <v>0</v>
      </c>
      <c r="AY35" s="41">
        <f t="shared" si="41"/>
        <v>0</v>
      </c>
      <c r="AZ35" s="41">
        <f t="shared" si="41"/>
        <v>0</v>
      </c>
      <c r="BA35" s="41">
        <f t="shared" si="41"/>
        <v>0</v>
      </c>
      <c r="BB35" s="41">
        <f t="shared" si="41"/>
        <v>0</v>
      </c>
      <c r="BC35" s="41">
        <f t="shared" si="41"/>
        <v>0</v>
      </c>
      <c r="BE35" s="41">
        <f t="shared" ref="BE35:BF35" si="42">(IF(BE33&gt;0,BE34/BE32," "))</f>
        <v>4.9991201043551831E-5</v>
      </c>
      <c r="BF35" s="41">
        <f t="shared" si="42"/>
        <v>3.4276950252019245E-5</v>
      </c>
      <c r="BG35" s="41">
        <f>(IF(BG33&gt;0,BG34/BG32," "))</f>
        <v>5.3711757226162844E-6</v>
      </c>
      <c r="BH35" s="41">
        <f t="shared" ref="BH35:BN35" si="43">(IF(BH33&gt;0,BH34/BH32," "))</f>
        <v>1.7840463093421705E-5</v>
      </c>
      <c r="BI35" s="41">
        <f t="shared" si="43"/>
        <v>5.1168271477000907E-6</v>
      </c>
      <c r="BJ35" s="41">
        <f t="shared" si="43"/>
        <v>3.0012950401157818E-5</v>
      </c>
      <c r="BK35" s="41">
        <f t="shared" si="43"/>
        <v>4.9129169916177445E-5</v>
      </c>
      <c r="BL35" s="41">
        <f t="shared" si="43"/>
        <v>2.4249566088176766E-5</v>
      </c>
      <c r="BM35" s="41">
        <f t="shared" si="43"/>
        <v>-3.729766021009495E-7</v>
      </c>
      <c r="BN35" s="41">
        <f t="shared" si="43"/>
        <v>-1.3067446067263878E-5</v>
      </c>
      <c r="BP35" s="41">
        <f t="shared" ref="BP35:BQ35" si="44">(IF(BP33&gt;0,BP34/BP32," "))</f>
        <v>-7.5573289397255254E-5</v>
      </c>
      <c r="BQ35" s="41">
        <f t="shared" si="44"/>
        <v>-1.7170681701833156E-5</v>
      </c>
      <c r="BR35" s="41">
        <f>(IF(BR33&gt;0,BR34/BR32," "))</f>
        <v>-4.8637509758233783E-6</v>
      </c>
      <c r="BS35" s="41">
        <f t="shared" ref="BS35:BY35" si="45">(IF(BS33&gt;0,BS34/BS32," "))</f>
        <v>-8.0544120279814961E-6</v>
      </c>
      <c r="BT35" s="41">
        <f t="shared" si="45"/>
        <v>3.3267651047260704E-6</v>
      </c>
      <c r="BU35" s="41">
        <f t="shared" si="45"/>
        <v>4.0818742832808135E-4</v>
      </c>
      <c r="BV35" s="41" t="str">
        <f t="shared" si="45"/>
        <v xml:space="preserve"> </v>
      </c>
      <c r="BW35" s="41" t="str">
        <f t="shared" si="45"/>
        <v xml:space="preserve"> </v>
      </c>
      <c r="BX35" s="41" t="str">
        <f t="shared" si="45"/>
        <v xml:space="preserve"> </v>
      </c>
      <c r="BY35" s="41" t="str">
        <f t="shared" si="45"/>
        <v xml:space="preserve"> </v>
      </c>
      <c r="CA35" s="41" t="str">
        <f t="shared" ref="CA35:CB35" si="46">(IF(CA33&gt;0,CA34/CA32," "))</f>
        <v xml:space="preserve"> </v>
      </c>
      <c r="CB35" s="41" t="str">
        <f t="shared" si="46"/>
        <v xml:space="preserve"> </v>
      </c>
      <c r="CC35" s="41" t="str">
        <f>(IF(CC33&gt;0,CC34/CC32," "))</f>
        <v xml:space="preserve"> </v>
      </c>
      <c r="CD35" s="41" t="str">
        <f t="shared" ref="CD35:CJ35" si="47">(IF(CD33&gt;0,CD34/CD32," "))</f>
        <v xml:space="preserve"> </v>
      </c>
      <c r="CE35" s="41" t="str">
        <f t="shared" si="47"/>
        <v xml:space="preserve"> </v>
      </c>
      <c r="CF35" s="41" t="str">
        <f t="shared" si="47"/>
        <v xml:space="preserve"> </v>
      </c>
      <c r="CG35" s="41" t="str">
        <f t="shared" si="47"/>
        <v xml:space="preserve"> </v>
      </c>
      <c r="CH35" s="41" t="str">
        <f t="shared" si="47"/>
        <v xml:space="preserve"> </v>
      </c>
      <c r="CI35" s="41" t="str">
        <f t="shared" si="47"/>
        <v xml:space="preserve"> </v>
      </c>
      <c r="CJ35" s="41" t="str">
        <f t="shared" si="47"/>
        <v xml:space="preserve"> </v>
      </c>
    </row>
    <row r="37" spans="1:88" x14ac:dyDescent="0.2">
      <c r="A37" s="22" t="s">
        <v>33</v>
      </c>
      <c r="B37" s="63" t="s">
        <v>70</v>
      </c>
      <c r="C37" s="63" t="s">
        <v>71</v>
      </c>
      <c r="D37" s="63" t="s">
        <v>72</v>
      </c>
      <c r="E37" s="63" t="s">
        <v>73</v>
      </c>
      <c r="F37" s="63" t="s">
        <v>74</v>
      </c>
      <c r="G37" s="63" t="s">
        <v>75</v>
      </c>
      <c r="H37" s="63" t="s">
        <v>76</v>
      </c>
      <c r="I37" s="63" t="s">
        <v>77</v>
      </c>
      <c r="J37" s="63" t="s">
        <v>78</v>
      </c>
      <c r="K37" s="63" t="s">
        <v>79</v>
      </c>
      <c r="L37" s="63"/>
      <c r="M37" s="63" t="s">
        <v>80</v>
      </c>
      <c r="N37" s="63" t="s">
        <v>81</v>
      </c>
      <c r="O37" s="63" t="s">
        <v>82</v>
      </c>
      <c r="P37" s="63" t="s">
        <v>83</v>
      </c>
      <c r="Q37" s="63" t="s">
        <v>84</v>
      </c>
      <c r="R37" s="63" t="s">
        <v>85</v>
      </c>
      <c r="S37" s="63" t="s">
        <v>86</v>
      </c>
      <c r="T37" s="63" t="s">
        <v>87</v>
      </c>
      <c r="U37" s="63" t="s">
        <v>88</v>
      </c>
      <c r="V37" s="63" t="s">
        <v>89</v>
      </c>
      <c r="X37" s="63" t="s">
        <v>90</v>
      </c>
      <c r="Y37" s="63" t="s">
        <v>91</v>
      </c>
      <c r="Z37" s="63" t="s">
        <v>92</v>
      </c>
      <c r="AA37" s="63" t="s">
        <v>93</v>
      </c>
      <c r="AB37" s="63" t="s">
        <v>94</v>
      </c>
      <c r="AC37" s="63" t="s">
        <v>95</v>
      </c>
      <c r="AD37" s="63" t="s">
        <v>96</v>
      </c>
      <c r="AE37" s="63" t="s">
        <v>97</v>
      </c>
      <c r="AF37" s="63" t="s">
        <v>98</v>
      </c>
      <c r="AG37" s="63" t="s">
        <v>99</v>
      </c>
      <c r="AH37" t="str">
        <f>A37</f>
        <v>Grade 4 Only</v>
      </c>
      <c r="AI37" s="63" t="s">
        <v>100</v>
      </c>
      <c r="AJ37" s="63" t="s">
        <v>101</v>
      </c>
      <c r="AK37" s="63" t="s">
        <v>102</v>
      </c>
      <c r="AL37" s="63" t="s">
        <v>103</v>
      </c>
      <c r="AM37" s="63" t="s">
        <v>104</v>
      </c>
      <c r="AN37" s="63" t="s">
        <v>105</v>
      </c>
      <c r="AO37" s="63" t="s">
        <v>106</v>
      </c>
      <c r="AP37" s="63" t="s">
        <v>107</v>
      </c>
      <c r="AQ37" s="63" t="s">
        <v>108</v>
      </c>
      <c r="AR37" s="63" t="s">
        <v>109</v>
      </c>
      <c r="AS37" t="str">
        <f>AH37</f>
        <v>Grade 4 Only</v>
      </c>
      <c r="AT37" s="63" t="s">
        <v>126</v>
      </c>
      <c r="AU37" s="63" t="s">
        <v>127</v>
      </c>
      <c r="AV37" s="63" t="s">
        <v>128</v>
      </c>
      <c r="AW37" s="63" t="s">
        <v>129</v>
      </c>
      <c r="AX37" s="63" t="s">
        <v>130</v>
      </c>
      <c r="AY37" s="63" t="s">
        <v>131</v>
      </c>
      <c r="AZ37" s="63" t="s">
        <v>132</v>
      </c>
      <c r="BA37" s="63" t="s">
        <v>133</v>
      </c>
      <c r="BB37" s="63" t="s">
        <v>134</v>
      </c>
      <c r="BC37" s="63" t="s">
        <v>135</v>
      </c>
      <c r="BD37" t="str">
        <f>AS37</f>
        <v>Grade 4 Only</v>
      </c>
      <c r="BE37" s="63" t="s">
        <v>136</v>
      </c>
      <c r="BF37" s="63" t="s">
        <v>137</v>
      </c>
      <c r="BG37" s="63" t="s">
        <v>138</v>
      </c>
      <c r="BH37" s="63" t="s">
        <v>139</v>
      </c>
      <c r="BI37" s="63" t="s">
        <v>140</v>
      </c>
      <c r="BJ37" s="63" t="s">
        <v>141</v>
      </c>
      <c r="BK37" s="63" t="s">
        <v>142</v>
      </c>
      <c r="BL37" s="63" t="s">
        <v>143</v>
      </c>
      <c r="BM37" s="63" t="s">
        <v>144</v>
      </c>
      <c r="BN37" s="63" t="s">
        <v>145</v>
      </c>
      <c r="BO37" t="str">
        <f>BD37</f>
        <v>Grade 4 Only</v>
      </c>
      <c r="BP37" s="173" t="s">
        <v>191</v>
      </c>
      <c r="BQ37" s="173" t="s">
        <v>173</v>
      </c>
      <c r="BR37" s="173" t="s">
        <v>174</v>
      </c>
      <c r="BS37" s="173" t="s">
        <v>175</v>
      </c>
      <c r="BT37" s="173" t="s">
        <v>176</v>
      </c>
      <c r="BU37" s="173" t="s">
        <v>177</v>
      </c>
      <c r="BV37" s="173" t="s">
        <v>178</v>
      </c>
      <c r="BW37" s="173" t="s">
        <v>179</v>
      </c>
      <c r="BX37" s="173" t="s">
        <v>180</v>
      </c>
      <c r="BY37" s="173" t="s">
        <v>181</v>
      </c>
      <c r="BZ37" t="str">
        <f>BO37</f>
        <v>Grade 4 Only</v>
      </c>
      <c r="CA37" s="173" t="s">
        <v>192</v>
      </c>
      <c r="CB37" s="173" t="s">
        <v>182</v>
      </c>
      <c r="CC37" s="173" t="s">
        <v>183</v>
      </c>
      <c r="CD37" s="173" t="s">
        <v>184</v>
      </c>
      <c r="CE37" s="173" t="s">
        <v>185</v>
      </c>
      <c r="CF37" s="173" t="s">
        <v>186</v>
      </c>
      <c r="CG37" s="173" t="s">
        <v>187</v>
      </c>
      <c r="CH37" s="173" t="s">
        <v>188</v>
      </c>
      <c r="CI37" s="173" t="s">
        <v>189</v>
      </c>
      <c r="CJ37" s="173" t="s">
        <v>190</v>
      </c>
    </row>
    <row r="38" spans="1:88" s="138" customFormat="1" x14ac:dyDescent="0.2">
      <c r="A38" s="141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</row>
    <row r="39" spans="1:88" s="70" customFormat="1" x14ac:dyDescent="0.2">
      <c r="A39" s="35" t="str">
        <f>D1</f>
        <v>Feb 2024 FC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T39" s="36">
        <v>78391.209999999977</v>
      </c>
      <c r="AU39" s="36">
        <v>79387.739999999976</v>
      </c>
      <c r="AV39" s="36">
        <v>79467.869999999966</v>
      </c>
      <c r="AW39" s="36">
        <v>79434.86</v>
      </c>
      <c r="AX39" s="36">
        <v>79365.219999999987</v>
      </c>
      <c r="AY39" s="36">
        <v>79463.829999999973</v>
      </c>
      <c r="AZ39" s="36">
        <v>79486.499999999971</v>
      </c>
      <c r="BA39" s="36">
        <v>79568.439999999973</v>
      </c>
      <c r="BB39" s="36">
        <v>79649.599999999962</v>
      </c>
      <c r="BC39" s="36">
        <v>79500.449999999968</v>
      </c>
      <c r="BE39" s="36">
        <v>79936.759999999951</v>
      </c>
      <c r="BF39" s="36">
        <v>80682.710000000006</v>
      </c>
      <c r="BG39" s="36">
        <v>80794.549999999974</v>
      </c>
      <c r="BH39" s="36">
        <v>80857.089999999967</v>
      </c>
      <c r="BI39" s="36">
        <v>80850.979999999981</v>
      </c>
      <c r="BJ39" s="36">
        <v>81085.510000000009</v>
      </c>
      <c r="BK39" s="36">
        <v>81149.98</v>
      </c>
      <c r="BL39" s="36">
        <v>81150.87999999999</v>
      </c>
      <c r="BM39" s="36">
        <v>81160.049999999988</v>
      </c>
      <c r="BN39" s="36">
        <v>81065.199999999953</v>
      </c>
      <c r="BP39" s="36">
        <v>80233.409999999974</v>
      </c>
      <c r="BQ39" s="36">
        <v>80885</v>
      </c>
      <c r="BR39" s="36">
        <v>81009</v>
      </c>
      <c r="BS39" s="36">
        <v>81042</v>
      </c>
      <c r="BT39" s="36">
        <v>80958</v>
      </c>
      <c r="BU39" s="36">
        <v>81192.84044027669</v>
      </c>
      <c r="BV39" s="36">
        <v>81257.395777268262</v>
      </c>
      <c r="BW39" s="36">
        <v>81258.29696857107</v>
      </c>
      <c r="BX39" s="36">
        <v>81267.479106623083</v>
      </c>
      <c r="BY39" s="36">
        <v>81172.503556543132</v>
      </c>
      <c r="CA39" s="36">
        <v>78248.199787858073</v>
      </c>
      <c r="CB39" s="36">
        <v>78883.667537512141</v>
      </c>
      <c r="CC39" s="36">
        <v>79004.599413319171</v>
      </c>
      <c r="CD39" s="36">
        <v>79036.78289639685</v>
      </c>
      <c r="CE39" s="36">
        <v>78954.86130310822</v>
      </c>
      <c r="CF39" s="36">
        <v>79183.891101156682</v>
      </c>
      <c r="CG39" s="36">
        <v>79246.849149509464</v>
      </c>
      <c r="CH39" s="36">
        <v>79247.728042692601</v>
      </c>
      <c r="CI39" s="36">
        <v>79256.682987680892</v>
      </c>
      <c r="CJ39" s="36">
        <v>79164.057411656919</v>
      </c>
    </row>
    <row r="40" spans="1:88" s="33" customFormat="1" x14ac:dyDescent="0.2">
      <c r="A40" s="40" t="s">
        <v>8</v>
      </c>
      <c r="B40" s="46">
        <v>87183.75</v>
      </c>
      <c r="C40" s="46">
        <v>87691.13</v>
      </c>
      <c r="D40" s="46">
        <v>87749.909999999974</v>
      </c>
      <c r="E40" s="46">
        <v>87772.58</v>
      </c>
      <c r="F40" s="46">
        <v>87564.820000000022</v>
      </c>
      <c r="G40" s="46">
        <v>87798.799999999974</v>
      </c>
      <c r="H40" s="46">
        <v>87742.109999999971</v>
      </c>
      <c r="I40" s="46">
        <v>87709.879999999976</v>
      </c>
      <c r="J40" s="46">
        <v>87707.77999999997</v>
      </c>
      <c r="K40" s="46">
        <v>87607.619999999966</v>
      </c>
      <c r="L40" s="46"/>
      <c r="M40" s="46">
        <v>85771.85000000002</v>
      </c>
      <c r="N40" s="46">
        <v>86325.770000000033</v>
      </c>
      <c r="O40" s="46">
        <v>86445.439999999973</v>
      </c>
      <c r="P40" s="46">
        <v>86450.659999999989</v>
      </c>
      <c r="Q40" s="46">
        <v>86290.459999999963</v>
      </c>
      <c r="R40" s="46">
        <v>86523.829999999958</v>
      </c>
      <c r="S40" s="46">
        <v>86539.04</v>
      </c>
      <c r="T40" s="46">
        <v>86550.099999999977</v>
      </c>
      <c r="U40" s="46">
        <v>86559.900000000009</v>
      </c>
      <c r="V40" s="46">
        <v>86480.359999999986</v>
      </c>
      <c r="X40" s="46">
        <v>84005.840000000026</v>
      </c>
      <c r="Y40" s="46">
        <v>84508.510000000009</v>
      </c>
      <c r="Z40" s="46">
        <v>84536.250000000073</v>
      </c>
      <c r="AA40" s="46">
        <v>84545.590000000055</v>
      </c>
      <c r="AB40" s="46">
        <v>84472.000000000044</v>
      </c>
      <c r="AC40" s="46">
        <v>84658.520000000048</v>
      </c>
      <c r="AD40" s="46">
        <v>84630.880000000077</v>
      </c>
      <c r="AE40" s="46">
        <v>84674.669999999969</v>
      </c>
      <c r="AF40" s="46">
        <v>84686.05</v>
      </c>
      <c r="AG40" s="46">
        <v>84612.019999999902</v>
      </c>
      <c r="AI40" s="46">
        <v>81441.26999999999</v>
      </c>
      <c r="AJ40" s="46">
        <v>81055.949999999968</v>
      </c>
      <c r="AK40" s="46">
        <v>80821.64999999998</v>
      </c>
      <c r="AL40" s="46">
        <v>80710.609999999971</v>
      </c>
      <c r="AM40" s="46">
        <v>80516.79399999998</v>
      </c>
      <c r="AN40" s="46">
        <v>80524.510000000009</v>
      </c>
      <c r="AO40" s="46">
        <v>80519.60000000002</v>
      </c>
      <c r="AP40" s="46">
        <v>80550.659999999989</v>
      </c>
      <c r="AQ40" s="46">
        <v>80619</v>
      </c>
      <c r="AR40" s="46">
        <v>80491.049999999974</v>
      </c>
      <c r="AT40" s="46">
        <v>78391.209999999977</v>
      </c>
      <c r="AU40" s="46">
        <v>79387.739999999976</v>
      </c>
      <c r="AV40" s="46">
        <v>79467.869999999966</v>
      </c>
      <c r="AW40" s="46">
        <v>79434.86</v>
      </c>
      <c r="AX40" s="46">
        <v>79365.219999999987</v>
      </c>
      <c r="AY40" s="46">
        <v>79463.829999999973</v>
      </c>
      <c r="AZ40" s="46">
        <v>79486.499999999971</v>
      </c>
      <c r="BA40" s="46">
        <v>79568.439999999973</v>
      </c>
      <c r="BB40" s="46">
        <v>79649.599999999962</v>
      </c>
      <c r="BC40" s="46">
        <v>79500.449999999968</v>
      </c>
      <c r="BE40" s="46">
        <v>79934.639999999956</v>
      </c>
      <c r="BF40" s="46">
        <v>80683.970000000016</v>
      </c>
      <c r="BG40" s="46">
        <v>80796.809999999983</v>
      </c>
      <c r="BH40" s="46">
        <v>80858.349999999977</v>
      </c>
      <c r="BI40" s="46">
        <v>80854.239999999991</v>
      </c>
      <c r="BJ40" s="46">
        <v>81084.77</v>
      </c>
      <c r="BK40" s="46">
        <v>81150.219999999987</v>
      </c>
      <c r="BL40" s="46">
        <v>81150.859999999986</v>
      </c>
      <c r="BM40" s="46">
        <v>81157.029999999984</v>
      </c>
      <c r="BN40" s="46">
        <v>81065.179999999964</v>
      </c>
      <c r="BP40" s="46">
        <v>80225.979999999967</v>
      </c>
      <c r="BQ40" s="46">
        <v>80884.450000000012</v>
      </c>
      <c r="BR40" s="46">
        <v>81006.449999999983</v>
      </c>
      <c r="BS40" s="46">
        <v>81041.58</v>
      </c>
      <c r="BT40" s="46">
        <v>80949.53</v>
      </c>
      <c r="BU40" s="46">
        <v>81175.039999999979</v>
      </c>
      <c r="BV40" s="46"/>
      <c r="BW40" s="46"/>
      <c r="BX40" s="46"/>
      <c r="BY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</row>
    <row r="41" spans="1:88" x14ac:dyDescent="0.2">
      <c r="A41" s="35" t="s">
        <v>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T41" s="38">
        <f t="shared" ref="AT41:BC41" si="48">IF(AT40&gt;0,AT40-AT39, " ")</f>
        <v>0</v>
      </c>
      <c r="AU41" s="38">
        <f t="shared" si="48"/>
        <v>0</v>
      </c>
      <c r="AV41" s="38">
        <f t="shared" si="48"/>
        <v>0</v>
      </c>
      <c r="AW41" s="38">
        <f t="shared" si="48"/>
        <v>0</v>
      </c>
      <c r="AX41" s="38">
        <f t="shared" si="48"/>
        <v>0</v>
      </c>
      <c r="AY41" s="38">
        <f t="shared" si="48"/>
        <v>0</v>
      </c>
      <c r="AZ41" s="38">
        <f t="shared" si="48"/>
        <v>0</v>
      </c>
      <c r="BA41" s="38">
        <f t="shared" si="48"/>
        <v>0</v>
      </c>
      <c r="BB41" s="38">
        <f t="shared" si="48"/>
        <v>0</v>
      </c>
      <c r="BC41" s="38">
        <f t="shared" si="48"/>
        <v>0</v>
      </c>
      <c r="BE41" s="38">
        <f t="shared" ref="BE41:BN41" si="49">IF(BE40&gt;0,BE40-BE39, " ")</f>
        <v>-2.1199999999953434</v>
      </c>
      <c r="BF41" s="38">
        <f t="shared" si="49"/>
        <v>1.2600000000093132</v>
      </c>
      <c r="BG41" s="38">
        <f t="shared" si="49"/>
        <v>2.2600000000093132</v>
      </c>
      <c r="BH41" s="38">
        <f t="shared" si="49"/>
        <v>1.2600000000093132</v>
      </c>
      <c r="BI41" s="38">
        <f t="shared" si="49"/>
        <v>3.2600000000093132</v>
      </c>
      <c r="BJ41" s="38">
        <f t="shared" si="49"/>
        <v>-0.74000000000523869</v>
      </c>
      <c r="BK41" s="38">
        <f t="shared" si="49"/>
        <v>0.23999999999068677</v>
      </c>
      <c r="BL41" s="38">
        <f t="shared" si="49"/>
        <v>-2.0000000004074536E-2</v>
      </c>
      <c r="BM41" s="38">
        <f t="shared" si="49"/>
        <v>-3.0200000000040745</v>
      </c>
      <c r="BN41" s="38">
        <f t="shared" si="49"/>
        <v>-1.9999999989522621E-2</v>
      </c>
      <c r="BP41" s="38">
        <f t="shared" ref="BP41:BY41" si="50">IF(BP40&gt;0,BP40-BP39, " ")</f>
        <v>-7.430000000007567</v>
      </c>
      <c r="BQ41" s="38">
        <f t="shared" si="50"/>
        <v>-0.54999999998835847</v>
      </c>
      <c r="BR41" s="38">
        <f t="shared" si="50"/>
        <v>-2.5500000000174623</v>
      </c>
      <c r="BS41" s="38">
        <f t="shared" si="50"/>
        <v>-0.41999999999825377</v>
      </c>
      <c r="BT41" s="38">
        <f t="shared" si="50"/>
        <v>-8.4700000000011642</v>
      </c>
      <c r="BU41" s="38">
        <f t="shared" si="50"/>
        <v>-17.800440276711015</v>
      </c>
      <c r="BV41" s="38" t="str">
        <f t="shared" si="50"/>
        <v xml:space="preserve"> </v>
      </c>
      <c r="BW41" s="38" t="str">
        <f t="shared" si="50"/>
        <v xml:space="preserve"> </v>
      </c>
      <c r="BX41" s="38" t="str">
        <f t="shared" si="50"/>
        <v xml:space="preserve"> </v>
      </c>
      <c r="BY41" s="38" t="str">
        <f t="shared" si="50"/>
        <v xml:space="preserve"> </v>
      </c>
      <c r="CA41" s="38" t="str">
        <f t="shared" ref="CA41:CJ41" si="51">IF(CA40&gt;0,CA40-CA39, " ")</f>
        <v xml:space="preserve"> </v>
      </c>
      <c r="CB41" s="38" t="str">
        <f t="shared" si="51"/>
        <v xml:space="preserve"> </v>
      </c>
      <c r="CC41" s="38" t="str">
        <f t="shared" si="51"/>
        <v xml:space="preserve"> </v>
      </c>
      <c r="CD41" s="38" t="str">
        <f t="shared" si="51"/>
        <v xml:space="preserve"> </v>
      </c>
      <c r="CE41" s="38" t="str">
        <f t="shared" si="51"/>
        <v xml:space="preserve"> </v>
      </c>
      <c r="CF41" s="38" t="str">
        <f t="shared" si="51"/>
        <v xml:space="preserve"> </v>
      </c>
      <c r="CG41" s="38" t="str">
        <f t="shared" si="51"/>
        <v xml:space="preserve"> </v>
      </c>
      <c r="CH41" s="38" t="str">
        <f t="shared" si="51"/>
        <v xml:space="preserve"> </v>
      </c>
      <c r="CI41" s="38" t="str">
        <f t="shared" si="51"/>
        <v xml:space="preserve"> </v>
      </c>
      <c r="CJ41" s="38" t="str">
        <f t="shared" si="51"/>
        <v xml:space="preserve"> </v>
      </c>
    </row>
    <row r="42" spans="1:88" x14ac:dyDescent="0.2">
      <c r="A42" s="40" t="s">
        <v>10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T42" s="41">
        <f t="shared" ref="AT42:AU42" si="52">(IF(AT40&gt;0,AT41/AT39," "))</f>
        <v>0</v>
      </c>
      <c r="AU42" s="41">
        <f t="shared" si="52"/>
        <v>0</v>
      </c>
      <c r="AV42" s="41">
        <f>(IF(AV40&gt;0,AV41/AV39," "))</f>
        <v>0</v>
      </c>
      <c r="AW42" s="41">
        <f t="shared" ref="AW42:BC42" si="53">(IF(AW40&gt;0,AW41/AW39," "))</f>
        <v>0</v>
      </c>
      <c r="AX42" s="41">
        <f t="shared" si="53"/>
        <v>0</v>
      </c>
      <c r="AY42" s="41">
        <f t="shared" si="53"/>
        <v>0</v>
      </c>
      <c r="AZ42" s="41">
        <f t="shared" si="53"/>
        <v>0</v>
      </c>
      <c r="BA42" s="41">
        <f t="shared" si="53"/>
        <v>0</v>
      </c>
      <c r="BB42" s="41">
        <f t="shared" si="53"/>
        <v>0</v>
      </c>
      <c r="BC42" s="41">
        <f t="shared" si="53"/>
        <v>0</v>
      </c>
      <c r="BE42" s="41">
        <f t="shared" ref="BE42:BF42" si="54">(IF(BE40&gt;0,BE41/BE39," "))</f>
        <v>-2.6520964822634099E-5</v>
      </c>
      <c r="BF42" s="41">
        <f t="shared" si="54"/>
        <v>1.5616728788724536E-5</v>
      </c>
      <c r="BG42" s="41">
        <f>(IF(BG40&gt;0,BG41/BG39," "))</f>
        <v>2.7972183767460975E-5</v>
      </c>
      <c r="BH42" s="41">
        <f t="shared" ref="BH42:BN42" si="55">(IF(BH40&gt;0,BH41/BH39," "))</f>
        <v>1.558304905617199E-5</v>
      </c>
      <c r="BI42" s="41">
        <f t="shared" si="55"/>
        <v>4.0321094438302592E-5</v>
      </c>
      <c r="BJ42" s="41">
        <f t="shared" si="55"/>
        <v>-9.1261681650055434E-6</v>
      </c>
      <c r="BK42" s="41">
        <f t="shared" si="55"/>
        <v>2.9574868655628353E-6</v>
      </c>
      <c r="BL42" s="41">
        <f t="shared" si="55"/>
        <v>-2.4645450553431508E-7</v>
      </c>
      <c r="BM42" s="41">
        <f t="shared" si="55"/>
        <v>-3.7210425572730367E-5</v>
      </c>
      <c r="BN42" s="41">
        <f t="shared" si="55"/>
        <v>-2.4671498978011074E-7</v>
      </c>
      <c r="BP42" s="41">
        <f t="shared" ref="BP42:BQ42" si="56">(IF(BP40&gt;0,BP41/BP39," "))</f>
        <v>-9.2604813879997993E-5</v>
      </c>
      <c r="BQ42" s="41">
        <f t="shared" si="56"/>
        <v>-6.7997774616845949E-6</v>
      </c>
      <c r="BR42" s="41">
        <f>(IF(BR40&gt;0,BR41/BR39," "))</f>
        <v>-3.1477983927927297E-5</v>
      </c>
      <c r="BS42" s="41">
        <f t="shared" ref="BS42:BY42" si="57">(IF(BS40&gt;0,BS41/BS39," "))</f>
        <v>-5.1824979639971097E-6</v>
      </c>
      <c r="BT42" s="41">
        <f t="shared" si="57"/>
        <v>-1.0462214975667833E-4</v>
      </c>
      <c r="BU42" s="41">
        <f t="shared" si="57"/>
        <v>-2.1923657529637172E-4</v>
      </c>
      <c r="BV42" s="41" t="str">
        <f t="shared" si="57"/>
        <v xml:space="preserve"> </v>
      </c>
      <c r="BW42" s="41" t="str">
        <f t="shared" si="57"/>
        <v xml:space="preserve"> </v>
      </c>
      <c r="BX42" s="41" t="str">
        <f t="shared" si="57"/>
        <v xml:space="preserve"> </v>
      </c>
      <c r="BY42" s="41" t="str">
        <f t="shared" si="57"/>
        <v xml:space="preserve"> </v>
      </c>
      <c r="CA42" s="41" t="str">
        <f t="shared" ref="CA42:CB42" si="58">(IF(CA40&gt;0,CA41/CA39," "))</f>
        <v xml:space="preserve"> </v>
      </c>
      <c r="CB42" s="41" t="str">
        <f t="shared" si="58"/>
        <v xml:space="preserve"> </v>
      </c>
      <c r="CC42" s="41" t="str">
        <f>(IF(CC40&gt;0,CC41/CC39," "))</f>
        <v xml:space="preserve"> </v>
      </c>
      <c r="CD42" s="41" t="str">
        <f t="shared" ref="CD42:CJ42" si="59">(IF(CD40&gt;0,CD41/CD39," "))</f>
        <v xml:space="preserve"> </v>
      </c>
      <c r="CE42" s="41" t="str">
        <f t="shared" si="59"/>
        <v xml:space="preserve"> </v>
      </c>
      <c r="CF42" s="41" t="str">
        <f t="shared" si="59"/>
        <v xml:space="preserve"> </v>
      </c>
      <c r="CG42" s="41" t="str">
        <f t="shared" si="59"/>
        <v xml:space="preserve"> </v>
      </c>
      <c r="CH42" s="41" t="str">
        <f t="shared" si="59"/>
        <v xml:space="preserve"> </v>
      </c>
      <c r="CI42" s="41" t="str">
        <f t="shared" si="59"/>
        <v xml:space="preserve"> </v>
      </c>
      <c r="CJ42" s="41" t="str">
        <f t="shared" si="59"/>
        <v xml:space="preserve"> </v>
      </c>
    </row>
    <row r="44" spans="1:88" x14ac:dyDescent="0.2">
      <c r="A44" s="22" t="s">
        <v>34</v>
      </c>
      <c r="B44" s="63" t="s">
        <v>70</v>
      </c>
      <c r="C44" s="63" t="s">
        <v>71</v>
      </c>
      <c r="D44" s="63" t="s">
        <v>72</v>
      </c>
      <c r="E44" s="63" t="s">
        <v>73</v>
      </c>
      <c r="F44" s="63" t="s">
        <v>74</v>
      </c>
      <c r="G44" s="63" t="s">
        <v>75</v>
      </c>
      <c r="H44" s="63" t="s">
        <v>76</v>
      </c>
      <c r="I44" s="63" t="s">
        <v>77</v>
      </c>
      <c r="J44" s="63" t="s">
        <v>78</v>
      </c>
      <c r="K44" s="63" t="s">
        <v>79</v>
      </c>
      <c r="L44" s="63"/>
      <c r="M44" s="63" t="s">
        <v>80</v>
      </c>
      <c r="N44" s="63" t="s">
        <v>81</v>
      </c>
      <c r="O44" s="63" t="s">
        <v>82</v>
      </c>
      <c r="P44" s="63" t="s">
        <v>83</v>
      </c>
      <c r="Q44" s="63" t="s">
        <v>84</v>
      </c>
      <c r="R44" s="63" t="s">
        <v>85</v>
      </c>
      <c r="S44" s="63" t="s">
        <v>86</v>
      </c>
      <c r="T44" s="63" t="s">
        <v>87</v>
      </c>
      <c r="U44" s="63" t="s">
        <v>88</v>
      </c>
      <c r="V44" s="63" t="s">
        <v>89</v>
      </c>
      <c r="X44" s="63" t="s">
        <v>90</v>
      </c>
      <c r="Y44" s="63" t="s">
        <v>91</v>
      </c>
      <c r="Z44" s="63" t="s">
        <v>92</v>
      </c>
      <c r="AA44" s="63" t="s">
        <v>93</v>
      </c>
      <c r="AB44" s="63" t="s">
        <v>94</v>
      </c>
      <c r="AC44" s="63" t="s">
        <v>95</v>
      </c>
      <c r="AD44" s="63" t="s">
        <v>96</v>
      </c>
      <c r="AE44" s="63" t="s">
        <v>97</v>
      </c>
      <c r="AF44" s="63" t="s">
        <v>98</v>
      </c>
      <c r="AG44" s="63" t="s">
        <v>99</v>
      </c>
      <c r="AH44" t="str">
        <f>A44</f>
        <v>Grade 5 Only</v>
      </c>
      <c r="AI44" s="63" t="s">
        <v>100</v>
      </c>
      <c r="AJ44" s="63" t="s">
        <v>101</v>
      </c>
      <c r="AK44" s="63" t="s">
        <v>102</v>
      </c>
      <c r="AL44" s="63" t="s">
        <v>103</v>
      </c>
      <c r="AM44" s="63" t="s">
        <v>104</v>
      </c>
      <c r="AN44" s="63" t="s">
        <v>105</v>
      </c>
      <c r="AO44" s="63" t="s">
        <v>106</v>
      </c>
      <c r="AP44" s="63" t="s">
        <v>107</v>
      </c>
      <c r="AQ44" s="63" t="s">
        <v>108</v>
      </c>
      <c r="AR44" s="63" t="s">
        <v>109</v>
      </c>
      <c r="AS44" t="str">
        <f>AH44</f>
        <v>Grade 5 Only</v>
      </c>
      <c r="AT44" s="63" t="s">
        <v>126</v>
      </c>
      <c r="AU44" s="63" t="s">
        <v>127</v>
      </c>
      <c r="AV44" s="63" t="s">
        <v>128</v>
      </c>
      <c r="AW44" s="63" t="s">
        <v>129</v>
      </c>
      <c r="AX44" s="63" t="s">
        <v>130</v>
      </c>
      <c r="AY44" s="63" t="s">
        <v>131</v>
      </c>
      <c r="AZ44" s="63" t="s">
        <v>132</v>
      </c>
      <c r="BA44" s="63" t="s">
        <v>133</v>
      </c>
      <c r="BB44" s="63" t="s">
        <v>134</v>
      </c>
      <c r="BC44" s="63" t="s">
        <v>135</v>
      </c>
      <c r="BD44" t="str">
        <f>AS44</f>
        <v>Grade 5 Only</v>
      </c>
      <c r="BE44" s="63" t="s">
        <v>136</v>
      </c>
      <c r="BF44" s="63" t="s">
        <v>137</v>
      </c>
      <c r="BG44" s="63" t="s">
        <v>138</v>
      </c>
      <c r="BH44" s="63" t="s">
        <v>139</v>
      </c>
      <c r="BI44" s="63" t="s">
        <v>140</v>
      </c>
      <c r="BJ44" s="63" t="s">
        <v>141</v>
      </c>
      <c r="BK44" s="63" t="s">
        <v>142</v>
      </c>
      <c r="BL44" s="63" t="s">
        <v>143</v>
      </c>
      <c r="BM44" s="63" t="s">
        <v>144</v>
      </c>
      <c r="BN44" s="63" t="s">
        <v>145</v>
      </c>
      <c r="BO44" t="str">
        <f>BD44</f>
        <v>Grade 5 Only</v>
      </c>
      <c r="BP44" s="173" t="s">
        <v>191</v>
      </c>
      <c r="BQ44" s="173" t="s">
        <v>173</v>
      </c>
      <c r="BR44" s="173" t="s">
        <v>174</v>
      </c>
      <c r="BS44" s="173" t="s">
        <v>175</v>
      </c>
      <c r="BT44" s="173" t="s">
        <v>176</v>
      </c>
      <c r="BU44" s="173" t="s">
        <v>177</v>
      </c>
      <c r="BV44" s="173" t="s">
        <v>178</v>
      </c>
      <c r="BW44" s="173" t="s">
        <v>179</v>
      </c>
      <c r="BX44" s="173" t="s">
        <v>180</v>
      </c>
      <c r="BY44" s="173" t="s">
        <v>181</v>
      </c>
      <c r="BZ44" t="str">
        <f>BO44</f>
        <v>Grade 5 Only</v>
      </c>
      <c r="CA44" s="173" t="s">
        <v>192</v>
      </c>
      <c r="CB44" s="173" t="s">
        <v>182</v>
      </c>
      <c r="CC44" s="173" t="s">
        <v>183</v>
      </c>
      <c r="CD44" s="173" t="s">
        <v>184</v>
      </c>
      <c r="CE44" s="173" t="s">
        <v>185</v>
      </c>
      <c r="CF44" s="173" t="s">
        <v>186</v>
      </c>
      <c r="CG44" s="173" t="s">
        <v>187</v>
      </c>
      <c r="CH44" s="173" t="s">
        <v>188</v>
      </c>
      <c r="CI44" s="173" t="s">
        <v>189</v>
      </c>
      <c r="CJ44" s="173" t="s">
        <v>190</v>
      </c>
    </row>
    <row r="45" spans="1:88" s="94" customFormat="1" x14ac:dyDescent="0.2">
      <c r="A45" s="91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2"/>
      <c r="M45" s="98"/>
      <c r="N45" s="98"/>
      <c r="O45" s="98"/>
      <c r="P45" s="98"/>
      <c r="Q45" s="98"/>
      <c r="R45" s="98"/>
      <c r="S45" s="98"/>
      <c r="T45" s="98"/>
      <c r="U45" s="98"/>
      <c r="V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</row>
    <row r="46" spans="1:88" s="70" customFormat="1" x14ac:dyDescent="0.2">
      <c r="A46" s="35" t="str">
        <f>D1</f>
        <v>Feb 2024 FC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T46" s="36">
        <v>79592.559999999954</v>
      </c>
      <c r="AU46" s="36">
        <v>80565.73000000001</v>
      </c>
      <c r="AV46" s="36">
        <v>80619.39</v>
      </c>
      <c r="AW46" s="36">
        <v>80569.239999999976</v>
      </c>
      <c r="AX46" s="36">
        <v>80480.39</v>
      </c>
      <c r="AY46" s="36">
        <v>80586.270000000019</v>
      </c>
      <c r="AZ46" s="36">
        <v>80591.899999999994</v>
      </c>
      <c r="BA46" s="36">
        <v>80683.060000000012</v>
      </c>
      <c r="BB46" s="36">
        <v>80725.459999999992</v>
      </c>
      <c r="BC46" s="36">
        <v>80587.819999999978</v>
      </c>
      <c r="BE46" s="36">
        <v>79523.919999999984</v>
      </c>
      <c r="BF46" s="36">
        <v>80176.159999999989</v>
      </c>
      <c r="BG46" s="36">
        <v>80296.889999999985</v>
      </c>
      <c r="BH46" s="36">
        <v>80351.359999999986</v>
      </c>
      <c r="BI46" s="36">
        <v>80279.739999999991</v>
      </c>
      <c r="BJ46" s="36">
        <v>80440.64999999998</v>
      </c>
      <c r="BK46" s="36">
        <v>80473.289999999964</v>
      </c>
      <c r="BL46" s="36">
        <v>80561.169999999955</v>
      </c>
      <c r="BM46" s="36">
        <v>80565.549999999945</v>
      </c>
      <c r="BN46" s="36">
        <v>80433.589999999967</v>
      </c>
      <c r="BP46" s="36">
        <v>80853.630000000019</v>
      </c>
      <c r="BQ46" s="36">
        <v>81534</v>
      </c>
      <c r="BR46" s="36">
        <v>81647</v>
      </c>
      <c r="BS46" s="36">
        <v>81675</v>
      </c>
      <c r="BT46" s="36">
        <v>81583</v>
      </c>
      <c r="BU46" s="36">
        <v>81746.522210335999</v>
      </c>
      <c r="BV46" s="36">
        <v>81779.692087567775</v>
      </c>
      <c r="BW46" s="36">
        <v>81868.998730065607</v>
      </c>
      <c r="BX46" s="36">
        <v>81873.449834914718</v>
      </c>
      <c r="BY46" s="36">
        <v>81739.347598410241</v>
      </c>
      <c r="CA46" s="36">
        <v>80874.237182550016</v>
      </c>
      <c r="CB46" s="36">
        <v>81554.780588602283</v>
      </c>
      <c r="CC46" s="36">
        <v>81667.809388937269</v>
      </c>
      <c r="CD46" s="36">
        <v>81695.816525303453</v>
      </c>
      <c r="CE46" s="36">
        <v>81603.793077243114</v>
      </c>
      <c r="CF46" s="36">
        <v>81767.356964520994</v>
      </c>
      <c r="CG46" s="36">
        <v>81800.53529576672</v>
      </c>
      <c r="CH46" s="36">
        <v>81889.864699868267</v>
      </c>
      <c r="CI46" s="36">
        <v>81894.316939171462</v>
      </c>
      <c r="CJ46" s="36">
        <v>81760.180524000316</v>
      </c>
    </row>
    <row r="47" spans="1:88" s="70" customFormat="1" x14ac:dyDescent="0.2">
      <c r="A47" s="40" t="s">
        <v>8</v>
      </c>
      <c r="B47" s="46">
        <v>86559.75</v>
      </c>
      <c r="C47" s="46">
        <v>87017.57</v>
      </c>
      <c r="D47" s="46">
        <v>87012.680000000008</v>
      </c>
      <c r="E47" s="46">
        <v>87083.590000000026</v>
      </c>
      <c r="F47" s="46">
        <v>86926.24</v>
      </c>
      <c r="G47" s="46">
        <v>87133.640000000029</v>
      </c>
      <c r="H47" s="46">
        <v>87124.300000000047</v>
      </c>
      <c r="I47" s="46">
        <v>87107.21</v>
      </c>
      <c r="J47" s="46">
        <v>87136.47</v>
      </c>
      <c r="K47" s="46">
        <v>87021.329999999987</v>
      </c>
      <c r="L47" s="46"/>
      <c r="M47" s="46">
        <v>87556.430000000022</v>
      </c>
      <c r="N47" s="46">
        <v>88042.980000000054</v>
      </c>
      <c r="O47" s="46">
        <v>88121.910000000062</v>
      </c>
      <c r="P47" s="46">
        <v>88143.020000000019</v>
      </c>
      <c r="Q47" s="46">
        <v>87979.140000000029</v>
      </c>
      <c r="R47" s="46">
        <v>88152.090000000011</v>
      </c>
      <c r="S47" s="46">
        <v>88181.299999999974</v>
      </c>
      <c r="T47" s="46">
        <v>88205.949999999983</v>
      </c>
      <c r="U47" s="46">
        <v>88261.059999999983</v>
      </c>
      <c r="V47" s="46">
        <v>88150.949999999939</v>
      </c>
      <c r="X47" s="46">
        <v>86509.750000000015</v>
      </c>
      <c r="Y47" s="46">
        <v>87029.51</v>
      </c>
      <c r="Z47" s="46">
        <v>87087.030000000013</v>
      </c>
      <c r="AA47" s="46">
        <v>87061.949999999983</v>
      </c>
      <c r="AB47" s="46">
        <v>86971.580000000016</v>
      </c>
      <c r="AC47" s="46">
        <v>87097.040000000052</v>
      </c>
      <c r="AD47" s="46">
        <v>87093.790000000023</v>
      </c>
      <c r="AE47" s="46">
        <v>87127.260000000097</v>
      </c>
      <c r="AF47" s="46">
        <v>87191.510000000068</v>
      </c>
      <c r="AG47" s="46">
        <v>87082.710000000021</v>
      </c>
      <c r="AI47" s="46">
        <v>81960.789999999994</v>
      </c>
      <c r="AJ47" s="46">
        <v>81651.760000000009</v>
      </c>
      <c r="AK47" s="46">
        <v>81422.12999999999</v>
      </c>
      <c r="AL47" s="46">
        <v>81348.210000000006</v>
      </c>
      <c r="AM47" s="46">
        <v>81194.440000000031</v>
      </c>
      <c r="AN47" s="46">
        <v>81203.55</v>
      </c>
      <c r="AO47" s="46">
        <v>81260.919999999984</v>
      </c>
      <c r="AP47" s="46">
        <v>81189.01999999996</v>
      </c>
      <c r="AQ47" s="46">
        <v>81276.38</v>
      </c>
      <c r="AR47" s="46">
        <v>81139.03</v>
      </c>
      <c r="AT47" s="46">
        <v>79592.559999999954</v>
      </c>
      <c r="AU47" s="46">
        <v>80565.73000000001</v>
      </c>
      <c r="AV47" s="46">
        <v>80619.39</v>
      </c>
      <c r="AW47" s="46">
        <v>80569.239999999976</v>
      </c>
      <c r="AX47" s="46">
        <v>80480.39</v>
      </c>
      <c r="AY47" s="46">
        <v>80586.270000000019</v>
      </c>
      <c r="AZ47" s="46">
        <v>80591.899999999994</v>
      </c>
      <c r="BA47" s="46">
        <v>80683.060000000012</v>
      </c>
      <c r="BB47" s="46">
        <v>80725.459999999992</v>
      </c>
      <c r="BC47" s="46">
        <v>80587.819999999978</v>
      </c>
      <c r="BE47" s="46">
        <v>79529.969999999987</v>
      </c>
      <c r="BF47" s="46">
        <v>80179.159999999989</v>
      </c>
      <c r="BG47" s="46">
        <v>80297.889999999985</v>
      </c>
      <c r="BH47" s="46">
        <v>80352.359999999986</v>
      </c>
      <c r="BI47" s="46">
        <v>80276.489999999991</v>
      </c>
      <c r="BJ47" s="46">
        <v>80442.39999999998</v>
      </c>
      <c r="BK47" s="46">
        <v>80476.039999999964</v>
      </c>
      <c r="BL47" s="46">
        <v>80567.169999999955</v>
      </c>
      <c r="BM47" s="46">
        <v>80560.549999999945</v>
      </c>
      <c r="BN47" s="46">
        <v>80433.589999999967</v>
      </c>
      <c r="BP47" s="46">
        <v>80844.430000000022</v>
      </c>
      <c r="BQ47" s="46">
        <v>81534.69</v>
      </c>
      <c r="BR47" s="46">
        <v>81644.909999999989</v>
      </c>
      <c r="BS47" s="46">
        <v>81672.17</v>
      </c>
      <c r="BT47" s="46">
        <v>81574.97</v>
      </c>
      <c r="BU47" s="46">
        <v>81790.700000000026</v>
      </c>
      <c r="BV47" s="46"/>
      <c r="BW47" s="46"/>
      <c r="BX47" s="46"/>
      <c r="BY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</row>
    <row r="48" spans="1:88" x14ac:dyDescent="0.2">
      <c r="A48" s="35" t="s">
        <v>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T48" s="38">
        <f t="shared" ref="AT48:BC48" si="60">IF(AT47&gt;0,AT47-AT46, " ")</f>
        <v>0</v>
      </c>
      <c r="AU48" s="38">
        <f t="shared" si="60"/>
        <v>0</v>
      </c>
      <c r="AV48" s="38">
        <f t="shared" si="60"/>
        <v>0</v>
      </c>
      <c r="AW48" s="38">
        <f t="shared" si="60"/>
        <v>0</v>
      </c>
      <c r="AX48" s="38">
        <f t="shared" si="60"/>
        <v>0</v>
      </c>
      <c r="AY48" s="38">
        <f t="shared" si="60"/>
        <v>0</v>
      </c>
      <c r="AZ48" s="38">
        <f t="shared" si="60"/>
        <v>0</v>
      </c>
      <c r="BA48" s="38">
        <f t="shared" si="60"/>
        <v>0</v>
      </c>
      <c r="BB48" s="38">
        <f t="shared" si="60"/>
        <v>0</v>
      </c>
      <c r="BC48" s="38">
        <f t="shared" si="60"/>
        <v>0</v>
      </c>
      <c r="BE48" s="38">
        <f t="shared" ref="BE48:BN48" si="61">IF(BE47&gt;0,BE47-BE46, " ")</f>
        <v>6.0500000000029104</v>
      </c>
      <c r="BF48" s="38">
        <f t="shared" si="61"/>
        <v>3</v>
      </c>
      <c r="BG48" s="38">
        <f t="shared" si="61"/>
        <v>1</v>
      </c>
      <c r="BH48" s="38">
        <f t="shared" si="61"/>
        <v>1</v>
      </c>
      <c r="BI48" s="38">
        <f t="shared" si="61"/>
        <v>-3.25</v>
      </c>
      <c r="BJ48" s="38">
        <f t="shared" si="61"/>
        <v>1.75</v>
      </c>
      <c r="BK48" s="38">
        <f t="shared" si="61"/>
        <v>2.75</v>
      </c>
      <c r="BL48" s="38">
        <f t="shared" si="61"/>
        <v>6</v>
      </c>
      <c r="BM48" s="38">
        <f t="shared" si="61"/>
        <v>-5</v>
      </c>
      <c r="BN48" s="38">
        <f t="shared" si="61"/>
        <v>0</v>
      </c>
      <c r="BP48" s="38">
        <f t="shared" ref="BP48:BY48" si="62">IF(BP47&gt;0,BP47-BP46, " ")</f>
        <v>-9.1999999999970896</v>
      </c>
      <c r="BQ48" s="38">
        <f t="shared" si="62"/>
        <v>0.69000000000232831</v>
      </c>
      <c r="BR48" s="38">
        <f t="shared" si="62"/>
        <v>-2.0900000000110595</v>
      </c>
      <c r="BS48" s="38">
        <f t="shared" si="62"/>
        <v>-2.8300000000017462</v>
      </c>
      <c r="BT48" s="38">
        <f t="shared" si="62"/>
        <v>-8.0299999999988358</v>
      </c>
      <c r="BU48" s="38">
        <f t="shared" si="62"/>
        <v>44.177789664026932</v>
      </c>
      <c r="BV48" s="38" t="str">
        <f t="shared" si="62"/>
        <v xml:space="preserve"> </v>
      </c>
      <c r="BW48" s="38" t="str">
        <f t="shared" si="62"/>
        <v xml:space="preserve"> </v>
      </c>
      <c r="BX48" s="38" t="str">
        <f t="shared" si="62"/>
        <v xml:space="preserve"> </v>
      </c>
      <c r="BY48" s="38" t="str">
        <f t="shared" si="62"/>
        <v xml:space="preserve"> </v>
      </c>
      <c r="CA48" s="38" t="str">
        <f t="shared" ref="CA48:CJ48" si="63">IF(CA47&gt;0,CA47-CA46, " ")</f>
        <v xml:space="preserve"> </v>
      </c>
      <c r="CB48" s="38" t="str">
        <f t="shared" si="63"/>
        <v xml:space="preserve"> </v>
      </c>
      <c r="CC48" s="38" t="str">
        <f t="shared" si="63"/>
        <v xml:space="preserve"> </v>
      </c>
      <c r="CD48" s="38" t="str">
        <f t="shared" si="63"/>
        <v xml:space="preserve"> </v>
      </c>
      <c r="CE48" s="38" t="str">
        <f t="shared" si="63"/>
        <v xml:space="preserve"> </v>
      </c>
      <c r="CF48" s="38" t="str">
        <f t="shared" si="63"/>
        <v xml:space="preserve"> </v>
      </c>
      <c r="CG48" s="38" t="str">
        <f t="shared" si="63"/>
        <v xml:space="preserve"> </v>
      </c>
      <c r="CH48" s="38" t="str">
        <f t="shared" si="63"/>
        <v xml:space="preserve"> </v>
      </c>
      <c r="CI48" s="38" t="str">
        <f t="shared" si="63"/>
        <v xml:space="preserve"> </v>
      </c>
      <c r="CJ48" s="38" t="str">
        <f t="shared" si="63"/>
        <v xml:space="preserve"> </v>
      </c>
    </row>
    <row r="49" spans="1:88" x14ac:dyDescent="0.2">
      <c r="A49" s="40" t="s">
        <v>10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T49" s="41">
        <f t="shared" ref="AT49:AU49" si="64">(IF(AT47&gt;0,AT48/AT46," "))</f>
        <v>0</v>
      </c>
      <c r="AU49" s="41">
        <f t="shared" si="64"/>
        <v>0</v>
      </c>
      <c r="AV49" s="41">
        <f>(IF(AV47&gt;0,AV48/AV46," "))</f>
        <v>0</v>
      </c>
      <c r="AW49" s="41">
        <f t="shared" ref="AW49:BC49" si="65">(IF(AW47&gt;0,AW48/AW46," "))</f>
        <v>0</v>
      </c>
      <c r="AX49" s="41">
        <f t="shared" si="65"/>
        <v>0</v>
      </c>
      <c r="AY49" s="41">
        <f t="shared" si="65"/>
        <v>0</v>
      </c>
      <c r="AZ49" s="41">
        <f t="shared" si="65"/>
        <v>0</v>
      </c>
      <c r="BA49" s="41">
        <f t="shared" si="65"/>
        <v>0</v>
      </c>
      <c r="BB49" s="41">
        <f t="shared" si="65"/>
        <v>0</v>
      </c>
      <c r="BC49" s="41">
        <f t="shared" si="65"/>
        <v>0</v>
      </c>
      <c r="BE49" s="41">
        <f t="shared" ref="BE49:BF49" si="66">(IF(BE47&gt;0,BE48/BE46," "))</f>
        <v>7.6077738622579369E-5</v>
      </c>
      <c r="BF49" s="41">
        <f t="shared" si="66"/>
        <v>3.7417606430639738E-5</v>
      </c>
      <c r="BG49" s="41">
        <f>(IF(BG47&gt;0,BG48/BG46," "))</f>
        <v>1.2453782456580823E-5</v>
      </c>
      <c r="BH49" s="41">
        <f t="shared" ref="BH49:BN49" si="67">(IF(BH47&gt;0,BH48/BH46," "))</f>
        <v>1.2445340066428249E-5</v>
      </c>
      <c r="BI49" s="41">
        <f t="shared" si="67"/>
        <v>-4.048343953281364E-5</v>
      </c>
      <c r="BJ49" s="41">
        <f t="shared" si="67"/>
        <v>2.17551698053161E-5</v>
      </c>
      <c r="BK49" s="41">
        <f t="shared" si="67"/>
        <v>3.4172829270432479E-5</v>
      </c>
      <c r="BL49" s="41">
        <f t="shared" si="67"/>
        <v>7.4477567791033861E-5</v>
      </c>
      <c r="BM49" s="41">
        <f t="shared" si="67"/>
        <v>-6.2061265640214755E-5</v>
      </c>
      <c r="BN49" s="41">
        <f t="shared" si="67"/>
        <v>0</v>
      </c>
      <c r="BP49" s="41">
        <f t="shared" ref="BP49:BQ49" si="68">(IF(BP47&gt;0,BP48/BP46," "))</f>
        <v>-1.1378586218079618E-4</v>
      </c>
      <c r="BQ49" s="41">
        <f t="shared" si="68"/>
        <v>8.462727205856799E-6</v>
      </c>
      <c r="BR49" s="41">
        <f>(IF(BR47&gt;0,BR48/BR46," "))</f>
        <v>-2.5598001151433113E-5</v>
      </c>
      <c r="BS49" s="41">
        <f t="shared" ref="BS49:BY49" si="69">(IF(BS47&gt;0,BS48/BS46," "))</f>
        <v>-3.4649525558637849E-5</v>
      </c>
      <c r="BT49" s="41">
        <f t="shared" si="69"/>
        <v>-9.8427368446843535E-5</v>
      </c>
      <c r="BU49" s="41">
        <f t="shared" si="69"/>
        <v>5.4042408740467623E-4</v>
      </c>
      <c r="BV49" s="41" t="str">
        <f t="shared" si="69"/>
        <v xml:space="preserve"> </v>
      </c>
      <c r="BW49" s="41" t="str">
        <f t="shared" si="69"/>
        <v xml:space="preserve"> </v>
      </c>
      <c r="BX49" s="41" t="str">
        <f t="shared" si="69"/>
        <v xml:space="preserve"> </v>
      </c>
      <c r="BY49" s="41" t="str">
        <f t="shared" si="69"/>
        <v xml:space="preserve"> </v>
      </c>
      <c r="CA49" s="41" t="str">
        <f t="shared" ref="CA49:CB49" si="70">(IF(CA47&gt;0,CA48/CA46," "))</f>
        <v xml:space="preserve"> </v>
      </c>
      <c r="CB49" s="41" t="str">
        <f t="shared" si="70"/>
        <v xml:space="preserve"> </v>
      </c>
      <c r="CC49" s="41" t="str">
        <f>(IF(CC47&gt;0,CC48/CC46," "))</f>
        <v xml:space="preserve"> </v>
      </c>
      <c r="CD49" s="41" t="str">
        <f t="shared" ref="CD49:CJ49" si="71">(IF(CD47&gt;0,CD48/CD46," "))</f>
        <v xml:space="preserve"> </v>
      </c>
      <c r="CE49" s="41" t="str">
        <f t="shared" si="71"/>
        <v xml:space="preserve"> </v>
      </c>
      <c r="CF49" s="41" t="str">
        <f t="shared" si="71"/>
        <v xml:space="preserve"> </v>
      </c>
      <c r="CG49" s="41" t="str">
        <f t="shared" si="71"/>
        <v xml:space="preserve"> </v>
      </c>
      <c r="CH49" s="41" t="str">
        <f t="shared" si="71"/>
        <v xml:space="preserve"> </v>
      </c>
      <c r="CI49" s="41" t="str">
        <f t="shared" si="71"/>
        <v xml:space="preserve"> </v>
      </c>
      <c r="CJ49" s="41" t="str">
        <f t="shared" si="71"/>
        <v xml:space="preserve"> </v>
      </c>
    </row>
    <row r="51" spans="1:88" x14ac:dyDescent="0.2">
      <c r="A51" s="22" t="s">
        <v>35</v>
      </c>
      <c r="B51" s="63" t="s">
        <v>70</v>
      </c>
      <c r="C51" s="63" t="s">
        <v>71</v>
      </c>
      <c r="D51" s="63" t="s">
        <v>72</v>
      </c>
      <c r="E51" s="63" t="s">
        <v>73</v>
      </c>
      <c r="F51" s="63" t="s">
        <v>74</v>
      </c>
      <c r="G51" s="63" t="s">
        <v>75</v>
      </c>
      <c r="H51" s="63" t="s">
        <v>76</v>
      </c>
      <c r="I51" s="63" t="s">
        <v>77</v>
      </c>
      <c r="J51" s="63" t="s">
        <v>78</v>
      </c>
      <c r="K51" s="63" t="s">
        <v>79</v>
      </c>
      <c r="L51" s="63"/>
      <c r="M51" s="63" t="s">
        <v>80</v>
      </c>
      <c r="N51" s="63" t="s">
        <v>81</v>
      </c>
      <c r="O51" s="63" t="s">
        <v>82</v>
      </c>
      <c r="P51" s="63" t="s">
        <v>83</v>
      </c>
      <c r="Q51" s="63" t="s">
        <v>84</v>
      </c>
      <c r="R51" s="63" t="s">
        <v>85</v>
      </c>
      <c r="S51" s="63" t="s">
        <v>86</v>
      </c>
      <c r="T51" s="63" t="s">
        <v>87</v>
      </c>
      <c r="U51" s="63" t="s">
        <v>88</v>
      </c>
      <c r="V51" s="63" t="s">
        <v>89</v>
      </c>
      <c r="X51" s="63" t="s">
        <v>90</v>
      </c>
      <c r="Y51" s="63" t="s">
        <v>91</v>
      </c>
      <c r="Z51" s="63" t="s">
        <v>92</v>
      </c>
      <c r="AA51" s="63" t="s">
        <v>93</v>
      </c>
      <c r="AB51" s="63" t="s">
        <v>94</v>
      </c>
      <c r="AC51" s="63" t="s">
        <v>95</v>
      </c>
      <c r="AD51" s="63" t="s">
        <v>96</v>
      </c>
      <c r="AE51" s="63" t="s">
        <v>97</v>
      </c>
      <c r="AF51" s="63" t="s">
        <v>98</v>
      </c>
      <c r="AG51" s="63" t="s">
        <v>99</v>
      </c>
      <c r="AH51" t="str">
        <f>A51</f>
        <v>Grade 6 Only</v>
      </c>
      <c r="AI51" s="63" t="s">
        <v>100</v>
      </c>
      <c r="AJ51" s="63" t="s">
        <v>101</v>
      </c>
      <c r="AK51" s="63" t="s">
        <v>102</v>
      </c>
      <c r="AL51" s="63" t="s">
        <v>103</v>
      </c>
      <c r="AM51" s="63" t="s">
        <v>104</v>
      </c>
      <c r="AN51" s="63" t="s">
        <v>105</v>
      </c>
      <c r="AO51" s="63" t="s">
        <v>106</v>
      </c>
      <c r="AP51" s="63" t="s">
        <v>107</v>
      </c>
      <c r="AQ51" s="63" t="s">
        <v>108</v>
      </c>
      <c r="AR51" s="63" t="s">
        <v>109</v>
      </c>
      <c r="AS51" t="str">
        <f>AH51</f>
        <v>Grade 6 Only</v>
      </c>
      <c r="AT51" s="63" t="s">
        <v>126</v>
      </c>
      <c r="AU51" s="63" t="s">
        <v>127</v>
      </c>
      <c r="AV51" s="63" t="s">
        <v>128</v>
      </c>
      <c r="AW51" s="63" t="s">
        <v>129</v>
      </c>
      <c r="AX51" s="63" t="s">
        <v>130</v>
      </c>
      <c r="AY51" s="63" t="s">
        <v>131</v>
      </c>
      <c r="AZ51" s="63" t="s">
        <v>132</v>
      </c>
      <c r="BA51" s="63" t="s">
        <v>133</v>
      </c>
      <c r="BB51" s="63" t="s">
        <v>134</v>
      </c>
      <c r="BC51" s="63" t="s">
        <v>135</v>
      </c>
      <c r="BD51" t="str">
        <f>AS51</f>
        <v>Grade 6 Only</v>
      </c>
      <c r="BE51" s="63" t="s">
        <v>136</v>
      </c>
      <c r="BF51" s="63" t="s">
        <v>137</v>
      </c>
      <c r="BG51" s="63" t="s">
        <v>138</v>
      </c>
      <c r="BH51" s="63" t="s">
        <v>139</v>
      </c>
      <c r="BI51" s="63" t="s">
        <v>140</v>
      </c>
      <c r="BJ51" s="63" t="s">
        <v>141</v>
      </c>
      <c r="BK51" s="63" t="s">
        <v>142</v>
      </c>
      <c r="BL51" s="63" t="s">
        <v>143</v>
      </c>
      <c r="BM51" s="63" t="s">
        <v>144</v>
      </c>
      <c r="BN51" s="63" t="s">
        <v>145</v>
      </c>
      <c r="BO51" t="str">
        <f>BD51</f>
        <v>Grade 6 Only</v>
      </c>
      <c r="BP51" s="173" t="s">
        <v>191</v>
      </c>
      <c r="BQ51" s="173" t="s">
        <v>173</v>
      </c>
      <c r="BR51" s="173" t="s">
        <v>174</v>
      </c>
      <c r="BS51" s="173" t="s">
        <v>175</v>
      </c>
      <c r="BT51" s="173" t="s">
        <v>176</v>
      </c>
      <c r="BU51" s="173" t="s">
        <v>177</v>
      </c>
      <c r="BV51" s="173" t="s">
        <v>178</v>
      </c>
      <c r="BW51" s="173" t="s">
        <v>179</v>
      </c>
      <c r="BX51" s="173" t="s">
        <v>180</v>
      </c>
      <c r="BY51" s="173" t="s">
        <v>181</v>
      </c>
      <c r="BZ51" t="str">
        <f>BO51</f>
        <v>Grade 6 Only</v>
      </c>
      <c r="CA51" s="173" t="s">
        <v>192</v>
      </c>
      <c r="CB51" s="173" t="s">
        <v>182</v>
      </c>
      <c r="CC51" s="173" t="s">
        <v>183</v>
      </c>
      <c r="CD51" s="173" t="s">
        <v>184</v>
      </c>
      <c r="CE51" s="173" t="s">
        <v>185</v>
      </c>
      <c r="CF51" s="173" t="s">
        <v>186</v>
      </c>
      <c r="CG51" s="173" t="s">
        <v>187</v>
      </c>
      <c r="CH51" s="173" t="s">
        <v>188</v>
      </c>
      <c r="CI51" s="173" t="s">
        <v>189</v>
      </c>
      <c r="CJ51" s="173" t="s">
        <v>190</v>
      </c>
    </row>
    <row r="52" spans="1:88" s="138" customFormat="1" x14ac:dyDescent="0.2">
      <c r="A52" s="141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</row>
    <row r="53" spans="1:88" s="70" customFormat="1" x14ac:dyDescent="0.2">
      <c r="A53" s="35" t="str">
        <f>D1</f>
        <v>Feb 2024 FC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T53" s="36">
        <v>79860.519999999975</v>
      </c>
      <c r="AU53" s="36">
        <v>80704.870000000024</v>
      </c>
      <c r="AV53" s="36">
        <v>80706.569999999978</v>
      </c>
      <c r="AW53" s="36">
        <v>80697.339999999982</v>
      </c>
      <c r="AX53" s="36">
        <v>80413.049999999959</v>
      </c>
      <c r="AY53" s="36">
        <v>80578.200000000012</v>
      </c>
      <c r="AZ53" s="36">
        <v>80597.26999999999</v>
      </c>
      <c r="BA53" s="36">
        <v>80527.070000000036</v>
      </c>
      <c r="BB53" s="36">
        <v>80574.58</v>
      </c>
      <c r="BC53" s="36">
        <v>80455.109999999986</v>
      </c>
      <c r="BE53" s="36">
        <v>80031.809999999954</v>
      </c>
      <c r="BF53" s="36">
        <v>80634.570000000022</v>
      </c>
      <c r="BG53" s="36">
        <v>80732.380000000019</v>
      </c>
      <c r="BH53" s="36">
        <v>80759.259999999995</v>
      </c>
      <c r="BI53" s="36">
        <v>80707.310000000012</v>
      </c>
      <c r="BJ53" s="36">
        <v>80815.58</v>
      </c>
      <c r="BK53" s="36">
        <v>80814</v>
      </c>
      <c r="BL53" s="36">
        <v>80775.820000000036</v>
      </c>
      <c r="BM53" s="36">
        <v>80728.810000000027</v>
      </c>
      <c r="BN53" s="36">
        <v>80589.98000000001</v>
      </c>
      <c r="BP53" s="36">
        <v>79805.479999999981</v>
      </c>
      <c r="BQ53" s="36">
        <v>80489</v>
      </c>
      <c r="BR53" s="36">
        <v>80654</v>
      </c>
      <c r="BS53" s="36">
        <v>80762</v>
      </c>
      <c r="BT53" s="36">
        <v>80637</v>
      </c>
      <c r="BU53" s="36">
        <v>80745.175678138694</v>
      </c>
      <c r="BV53" s="36">
        <v>80743.597054591461</v>
      </c>
      <c r="BW53" s="36">
        <v>80705.450315962735</v>
      </c>
      <c r="BX53" s="36">
        <v>80658.481269788346</v>
      </c>
      <c r="BY53" s="36">
        <v>80519.772214685392</v>
      </c>
      <c r="CA53" s="36">
        <v>81217.059704424057</v>
      </c>
      <c r="CB53" s="36">
        <v>81912.669638092397</v>
      </c>
      <c r="CC53" s="36">
        <v>82080.588117515494</v>
      </c>
      <c r="CD53" s="36">
        <v>82190.49839495607</v>
      </c>
      <c r="CE53" s="36">
        <v>82063.287425696151</v>
      </c>
      <c r="CF53" s="36">
        <v>82173.376488627124</v>
      </c>
      <c r="CG53" s="36">
        <v>82171.769942774801</v>
      </c>
      <c r="CH53" s="36">
        <v>82132.94847401428</v>
      </c>
      <c r="CI53" s="36">
        <v>82085.148650901814</v>
      </c>
      <c r="CJ53" s="36">
        <v>81943.986144143622</v>
      </c>
    </row>
    <row r="54" spans="1:88" s="33" customFormat="1" x14ac:dyDescent="0.2">
      <c r="A54" s="40" t="s">
        <v>8</v>
      </c>
      <c r="B54" s="46">
        <v>83798.720000000001</v>
      </c>
      <c r="C54" s="46">
        <v>84221.100000000049</v>
      </c>
      <c r="D54" s="46">
        <v>84279.38999999997</v>
      </c>
      <c r="E54" s="46">
        <v>84254.940000000046</v>
      </c>
      <c r="F54" s="46">
        <v>84117.920000000027</v>
      </c>
      <c r="G54" s="46">
        <v>84230.440000000031</v>
      </c>
      <c r="H54" s="46">
        <v>84231.61000000003</v>
      </c>
      <c r="I54" s="46">
        <v>84164.670000000013</v>
      </c>
      <c r="J54" s="46">
        <v>84162.340000000011</v>
      </c>
      <c r="K54" s="46">
        <v>83966.60000000002</v>
      </c>
      <c r="L54" s="46"/>
      <c r="M54" s="46">
        <v>86875.61</v>
      </c>
      <c r="N54" s="46">
        <v>87324.41</v>
      </c>
      <c r="O54" s="46">
        <v>87340.900000000009</v>
      </c>
      <c r="P54" s="46">
        <v>87315.74000000002</v>
      </c>
      <c r="Q54" s="46">
        <v>87227.770000000048</v>
      </c>
      <c r="R54" s="46">
        <v>87345.310000000012</v>
      </c>
      <c r="S54" s="46">
        <v>87335.050000000032</v>
      </c>
      <c r="T54" s="46">
        <v>87333.959999999963</v>
      </c>
      <c r="U54" s="46">
        <v>87314.989999999976</v>
      </c>
      <c r="V54" s="46">
        <v>87162.730000000025</v>
      </c>
      <c r="X54" s="46">
        <v>87876.056000000011</v>
      </c>
      <c r="Y54" s="46">
        <v>88435.09</v>
      </c>
      <c r="Z54" s="46">
        <v>88461.109999999986</v>
      </c>
      <c r="AA54" s="46">
        <v>88395.580000000016</v>
      </c>
      <c r="AB54" s="46">
        <v>88285.909999999989</v>
      </c>
      <c r="AC54" s="46">
        <v>88376.940000000017</v>
      </c>
      <c r="AD54" s="46">
        <v>88328.719999999987</v>
      </c>
      <c r="AE54" s="46">
        <v>88379.209999999977</v>
      </c>
      <c r="AF54" s="46">
        <v>88365.160000000047</v>
      </c>
      <c r="AG54" s="46">
        <v>88211.220000000074</v>
      </c>
      <c r="AI54" s="46">
        <v>84528.920000000027</v>
      </c>
      <c r="AJ54" s="46">
        <v>84113.45</v>
      </c>
      <c r="AK54" s="46">
        <v>83981.940000000017</v>
      </c>
      <c r="AL54" s="46">
        <v>83811.019999999946</v>
      </c>
      <c r="AM54" s="46">
        <v>83669.290000000008</v>
      </c>
      <c r="AN54" s="46">
        <v>83574.37</v>
      </c>
      <c r="AO54" s="46">
        <v>83616.909999999974</v>
      </c>
      <c r="AP54" s="46">
        <v>83648.89999999998</v>
      </c>
      <c r="AQ54" s="46">
        <v>83661.249999999985</v>
      </c>
      <c r="AR54" s="46">
        <v>83520.720000000016</v>
      </c>
      <c r="AT54" s="46">
        <v>79860.519999999975</v>
      </c>
      <c r="AU54" s="46">
        <v>80704.870000000024</v>
      </c>
      <c r="AV54" s="46">
        <v>80706.569999999978</v>
      </c>
      <c r="AW54" s="46">
        <v>80697.339999999982</v>
      </c>
      <c r="AX54" s="46">
        <v>80413.049999999959</v>
      </c>
      <c r="AY54" s="46">
        <v>80578.200000000012</v>
      </c>
      <c r="AZ54" s="46">
        <v>80597.26999999999</v>
      </c>
      <c r="BA54" s="46">
        <v>80527.070000000036</v>
      </c>
      <c r="BB54" s="46">
        <v>80574.58</v>
      </c>
      <c r="BC54" s="46">
        <v>80455.109999999986</v>
      </c>
      <c r="BE54" s="46">
        <v>80039.389999999956</v>
      </c>
      <c r="BF54" s="46">
        <v>80639.560000000027</v>
      </c>
      <c r="BG54" s="46">
        <v>80738.800000000017</v>
      </c>
      <c r="BH54" s="46">
        <v>80764.45</v>
      </c>
      <c r="BI54" s="46">
        <v>80710.300000000017</v>
      </c>
      <c r="BJ54" s="46">
        <v>80822.100000000006</v>
      </c>
      <c r="BK54" s="46">
        <v>80820.479999999996</v>
      </c>
      <c r="BL54" s="46">
        <v>80782.790000000037</v>
      </c>
      <c r="BM54" s="46">
        <v>80733.22000000003</v>
      </c>
      <c r="BN54" s="46">
        <v>80594.55</v>
      </c>
      <c r="BP54" s="46">
        <v>79796.90999999996</v>
      </c>
      <c r="BQ54" s="46">
        <v>80486.569999999992</v>
      </c>
      <c r="BR54" s="46">
        <v>80657.389999999985</v>
      </c>
      <c r="BS54" s="46">
        <v>80761.84</v>
      </c>
      <c r="BT54" s="46">
        <v>80629.600000000006</v>
      </c>
      <c r="BU54" s="46">
        <v>80845.900000000038</v>
      </c>
      <c r="BV54" s="46"/>
      <c r="BW54" s="46"/>
      <c r="BX54" s="46"/>
      <c r="BY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</row>
    <row r="55" spans="1:88" x14ac:dyDescent="0.2">
      <c r="A55" s="35" t="s">
        <v>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T55" s="38">
        <f t="shared" ref="AT55:BC55" si="72">IF(AT54&gt;0,AT54-AT53, " ")</f>
        <v>0</v>
      </c>
      <c r="AU55" s="38">
        <f t="shared" si="72"/>
        <v>0</v>
      </c>
      <c r="AV55" s="38">
        <f t="shared" si="72"/>
        <v>0</v>
      </c>
      <c r="AW55" s="38">
        <f t="shared" si="72"/>
        <v>0</v>
      </c>
      <c r="AX55" s="38">
        <f t="shared" si="72"/>
        <v>0</v>
      </c>
      <c r="AY55" s="38">
        <f t="shared" si="72"/>
        <v>0</v>
      </c>
      <c r="AZ55" s="38">
        <f t="shared" si="72"/>
        <v>0</v>
      </c>
      <c r="BA55" s="38">
        <f t="shared" si="72"/>
        <v>0</v>
      </c>
      <c r="BB55" s="38">
        <f t="shared" si="72"/>
        <v>0</v>
      </c>
      <c r="BC55" s="38">
        <f t="shared" si="72"/>
        <v>0</v>
      </c>
      <c r="BE55" s="38">
        <f t="shared" ref="BE55:BN55" si="73">IF(BE54&gt;0,BE54-BE53, " ")</f>
        <v>7.5800000000017462</v>
      </c>
      <c r="BF55" s="38">
        <f t="shared" si="73"/>
        <v>4.9900000000052387</v>
      </c>
      <c r="BG55" s="38">
        <f t="shared" si="73"/>
        <v>6.4199999999982538</v>
      </c>
      <c r="BH55" s="38">
        <f t="shared" si="73"/>
        <v>5.1900000000023283</v>
      </c>
      <c r="BI55" s="38">
        <f t="shared" si="73"/>
        <v>2.9900000000052387</v>
      </c>
      <c r="BJ55" s="38">
        <f t="shared" si="73"/>
        <v>6.5200000000040745</v>
      </c>
      <c r="BK55" s="38">
        <f t="shared" si="73"/>
        <v>6.4799999999959255</v>
      </c>
      <c r="BL55" s="38">
        <f t="shared" si="73"/>
        <v>6.9700000000011642</v>
      </c>
      <c r="BM55" s="38">
        <f t="shared" si="73"/>
        <v>4.4100000000034925</v>
      </c>
      <c r="BN55" s="38">
        <f t="shared" si="73"/>
        <v>4.569999999992433</v>
      </c>
      <c r="BP55" s="38">
        <f t="shared" ref="BP55:BY55" si="74">IF(BP54&gt;0,BP54-BP53, " ")</f>
        <v>-8.5700000000215368</v>
      </c>
      <c r="BQ55" s="38">
        <f t="shared" si="74"/>
        <v>-2.430000000007567</v>
      </c>
      <c r="BR55" s="38">
        <f t="shared" si="74"/>
        <v>3.389999999984866</v>
      </c>
      <c r="BS55" s="38">
        <f t="shared" si="74"/>
        <v>-0.16000000000349246</v>
      </c>
      <c r="BT55" s="38">
        <f t="shared" si="74"/>
        <v>-7.3999999999941792</v>
      </c>
      <c r="BU55" s="38">
        <f t="shared" si="74"/>
        <v>100.72432186134392</v>
      </c>
      <c r="BV55" s="38" t="str">
        <f t="shared" si="74"/>
        <v xml:space="preserve"> </v>
      </c>
      <c r="BW55" s="38" t="str">
        <f t="shared" si="74"/>
        <v xml:space="preserve"> </v>
      </c>
      <c r="BX55" s="38" t="str">
        <f t="shared" si="74"/>
        <v xml:space="preserve"> </v>
      </c>
      <c r="BY55" s="38" t="str">
        <f t="shared" si="74"/>
        <v xml:space="preserve"> </v>
      </c>
      <c r="CA55" s="38" t="str">
        <f t="shared" ref="CA55:CJ55" si="75">IF(CA54&gt;0,CA54-CA53, " ")</f>
        <v xml:space="preserve"> </v>
      </c>
      <c r="CB55" s="38" t="str">
        <f t="shared" si="75"/>
        <v xml:space="preserve"> </v>
      </c>
      <c r="CC55" s="38" t="str">
        <f t="shared" si="75"/>
        <v xml:space="preserve"> </v>
      </c>
      <c r="CD55" s="38" t="str">
        <f t="shared" si="75"/>
        <v xml:space="preserve"> </v>
      </c>
      <c r="CE55" s="38" t="str">
        <f t="shared" si="75"/>
        <v xml:space="preserve"> </v>
      </c>
      <c r="CF55" s="38" t="str">
        <f t="shared" si="75"/>
        <v xml:space="preserve"> </v>
      </c>
      <c r="CG55" s="38" t="str">
        <f t="shared" si="75"/>
        <v xml:space="preserve"> </v>
      </c>
      <c r="CH55" s="38" t="str">
        <f t="shared" si="75"/>
        <v xml:space="preserve"> </v>
      </c>
      <c r="CI55" s="38" t="str">
        <f t="shared" si="75"/>
        <v xml:space="preserve"> </v>
      </c>
      <c r="CJ55" s="38" t="str">
        <f t="shared" si="75"/>
        <v xml:space="preserve"> </v>
      </c>
    </row>
    <row r="56" spans="1:88" x14ac:dyDescent="0.2">
      <c r="A56" s="40" t="s">
        <v>10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T56" s="41">
        <f t="shared" ref="AT56:AU56" si="76">(IF(AT54&gt;0,AT55/AT53," "))</f>
        <v>0</v>
      </c>
      <c r="AU56" s="41">
        <f t="shared" si="76"/>
        <v>0</v>
      </c>
      <c r="AV56" s="41">
        <f>(IF(AV54&gt;0,AV55/AV53," "))</f>
        <v>0</v>
      </c>
      <c r="AW56" s="41">
        <f t="shared" ref="AW56:BC56" si="77">(IF(AW54&gt;0,AW55/AW53," "))</f>
        <v>0</v>
      </c>
      <c r="AX56" s="41">
        <f t="shared" si="77"/>
        <v>0</v>
      </c>
      <c r="AY56" s="41">
        <f t="shared" si="77"/>
        <v>0</v>
      </c>
      <c r="AZ56" s="41">
        <f t="shared" si="77"/>
        <v>0</v>
      </c>
      <c r="BA56" s="41">
        <f t="shared" si="77"/>
        <v>0</v>
      </c>
      <c r="BB56" s="41">
        <f t="shared" si="77"/>
        <v>0</v>
      </c>
      <c r="BC56" s="41">
        <f t="shared" si="77"/>
        <v>0</v>
      </c>
      <c r="BE56" s="41">
        <f t="shared" ref="BE56:BF56" si="78">(IF(BE54&gt;0,BE55/BE53," "))</f>
        <v>9.4712340005827066E-5</v>
      </c>
      <c r="BF56" s="41">
        <f t="shared" si="78"/>
        <v>6.1884127366280207E-5</v>
      </c>
      <c r="BG56" s="41">
        <f>(IF(BG54&gt;0,BG55/BG53," "))</f>
        <v>7.9521996007032763E-5</v>
      </c>
      <c r="BH56" s="41">
        <f t="shared" ref="BH56:BN56" si="79">(IF(BH54&gt;0,BH55/BH53," "))</f>
        <v>6.4265076227819923E-5</v>
      </c>
      <c r="BI56" s="41">
        <f t="shared" si="79"/>
        <v>3.7047449605311321E-5</v>
      </c>
      <c r="BJ56" s="41">
        <f t="shared" si="79"/>
        <v>8.0677512925157182E-5</v>
      </c>
      <c r="BK56" s="41">
        <f t="shared" si="79"/>
        <v>8.0184126512682522E-5</v>
      </c>
      <c r="BL56" s="41">
        <f t="shared" si="79"/>
        <v>8.6288198621829661E-5</v>
      </c>
      <c r="BM56" s="41">
        <f t="shared" si="79"/>
        <v>5.4627338121340955E-5</v>
      </c>
      <c r="BN56" s="41">
        <f t="shared" si="79"/>
        <v>5.6706801515429489E-5</v>
      </c>
      <c r="BP56" s="41">
        <f t="shared" ref="BP56:BQ56" si="80">(IF(BP54&gt;0,BP55/BP53," "))</f>
        <v>-1.073861093250932E-4</v>
      </c>
      <c r="BQ56" s="41">
        <f t="shared" si="80"/>
        <v>-3.0190460808403223E-5</v>
      </c>
      <c r="BR56" s="41">
        <f>(IF(BR54&gt;0,BR55/BR53," "))</f>
        <v>4.203139335910018E-5</v>
      </c>
      <c r="BS56" s="41">
        <f t="shared" ref="BS56:BY56" si="81">(IF(BS54&gt;0,BS55/BS53," "))</f>
        <v>-1.981129739277042E-6</v>
      </c>
      <c r="BT56" s="41">
        <f t="shared" si="81"/>
        <v>-9.1769287051777457E-5</v>
      </c>
      <c r="BU56" s="41">
        <f t="shared" si="81"/>
        <v>1.2474345496856041E-3</v>
      </c>
      <c r="BV56" s="41" t="str">
        <f t="shared" si="81"/>
        <v xml:space="preserve"> </v>
      </c>
      <c r="BW56" s="41" t="str">
        <f t="shared" si="81"/>
        <v xml:space="preserve"> </v>
      </c>
      <c r="BX56" s="41" t="str">
        <f t="shared" si="81"/>
        <v xml:space="preserve"> </v>
      </c>
      <c r="BY56" s="41" t="str">
        <f t="shared" si="81"/>
        <v xml:space="preserve"> </v>
      </c>
      <c r="CA56" s="41" t="str">
        <f t="shared" ref="CA56:CB56" si="82">(IF(CA54&gt;0,CA55/CA53," "))</f>
        <v xml:space="preserve"> </v>
      </c>
      <c r="CB56" s="41" t="str">
        <f t="shared" si="82"/>
        <v xml:space="preserve"> </v>
      </c>
      <c r="CC56" s="41" t="str">
        <f>(IF(CC54&gt;0,CC55/CC53," "))</f>
        <v xml:space="preserve"> </v>
      </c>
      <c r="CD56" s="41" t="str">
        <f t="shared" ref="CD56:CJ56" si="83">(IF(CD54&gt;0,CD55/CD53," "))</f>
        <v xml:space="preserve"> </v>
      </c>
      <c r="CE56" s="41" t="str">
        <f t="shared" si="83"/>
        <v xml:space="preserve"> </v>
      </c>
      <c r="CF56" s="41" t="str">
        <f t="shared" si="83"/>
        <v xml:space="preserve"> </v>
      </c>
      <c r="CG56" s="41" t="str">
        <f t="shared" si="83"/>
        <v xml:space="preserve"> </v>
      </c>
      <c r="CH56" s="41" t="str">
        <f t="shared" si="83"/>
        <v xml:space="preserve"> </v>
      </c>
      <c r="CI56" s="41" t="str">
        <f t="shared" si="83"/>
        <v xml:space="preserve"> </v>
      </c>
      <c r="CJ56" s="41" t="str">
        <f t="shared" si="83"/>
        <v xml:space="preserve"> </v>
      </c>
    </row>
    <row r="58" spans="1:88" x14ac:dyDescent="0.2">
      <c r="A58" s="22" t="s">
        <v>36</v>
      </c>
      <c r="B58" s="63" t="s">
        <v>70</v>
      </c>
      <c r="C58" s="63" t="s">
        <v>71</v>
      </c>
      <c r="D58" s="63" t="s">
        <v>72</v>
      </c>
      <c r="E58" s="63" t="s">
        <v>73</v>
      </c>
      <c r="F58" s="63" t="s">
        <v>74</v>
      </c>
      <c r="G58" s="63" t="s">
        <v>75</v>
      </c>
      <c r="H58" s="63" t="s">
        <v>76</v>
      </c>
      <c r="I58" s="63" t="s">
        <v>77</v>
      </c>
      <c r="J58" s="63" t="s">
        <v>78</v>
      </c>
      <c r="K58" s="63" t="s">
        <v>79</v>
      </c>
      <c r="L58" s="63"/>
      <c r="M58" s="63" t="s">
        <v>80</v>
      </c>
      <c r="N58" s="63" t="s">
        <v>81</v>
      </c>
      <c r="O58" s="63" t="s">
        <v>82</v>
      </c>
      <c r="P58" s="63" t="s">
        <v>83</v>
      </c>
      <c r="Q58" s="63" t="s">
        <v>84</v>
      </c>
      <c r="R58" s="63" t="s">
        <v>85</v>
      </c>
      <c r="S58" s="63" t="s">
        <v>86</v>
      </c>
      <c r="T58" s="63" t="s">
        <v>87</v>
      </c>
      <c r="U58" s="63" t="s">
        <v>88</v>
      </c>
      <c r="V58" s="63" t="s">
        <v>89</v>
      </c>
      <c r="X58" s="63" t="s">
        <v>90</v>
      </c>
      <c r="Y58" s="63" t="s">
        <v>91</v>
      </c>
      <c r="Z58" s="63" t="s">
        <v>92</v>
      </c>
      <c r="AA58" s="63" t="s">
        <v>93</v>
      </c>
      <c r="AB58" s="63" t="s">
        <v>94</v>
      </c>
      <c r="AC58" s="63" t="s">
        <v>95</v>
      </c>
      <c r="AD58" s="63" t="s">
        <v>96</v>
      </c>
      <c r="AE58" s="63" t="s">
        <v>97</v>
      </c>
      <c r="AF58" s="63" t="s">
        <v>98</v>
      </c>
      <c r="AG58" s="63" t="s">
        <v>99</v>
      </c>
      <c r="AH58" t="str">
        <f>A58</f>
        <v>Grade 7 Only</v>
      </c>
      <c r="AI58" s="63" t="s">
        <v>100</v>
      </c>
      <c r="AJ58" s="63" t="s">
        <v>101</v>
      </c>
      <c r="AK58" s="63" t="s">
        <v>102</v>
      </c>
      <c r="AL58" s="63" t="s">
        <v>103</v>
      </c>
      <c r="AM58" s="63" t="s">
        <v>104</v>
      </c>
      <c r="AN58" s="63" t="s">
        <v>105</v>
      </c>
      <c r="AO58" s="63" t="s">
        <v>106</v>
      </c>
      <c r="AP58" s="63" t="s">
        <v>107</v>
      </c>
      <c r="AQ58" s="63" t="s">
        <v>108</v>
      </c>
      <c r="AR58" s="63" t="s">
        <v>109</v>
      </c>
      <c r="AS58" t="str">
        <f>AH58</f>
        <v>Grade 7 Only</v>
      </c>
      <c r="AT58" s="63" t="s">
        <v>126</v>
      </c>
      <c r="AU58" s="63" t="s">
        <v>127</v>
      </c>
      <c r="AV58" s="63" t="s">
        <v>128</v>
      </c>
      <c r="AW58" s="63" t="s">
        <v>129</v>
      </c>
      <c r="AX58" s="63" t="s">
        <v>130</v>
      </c>
      <c r="AY58" s="63" t="s">
        <v>131</v>
      </c>
      <c r="AZ58" s="63" t="s">
        <v>132</v>
      </c>
      <c r="BA58" s="63" t="s">
        <v>133</v>
      </c>
      <c r="BB58" s="63" t="s">
        <v>134</v>
      </c>
      <c r="BC58" s="63" t="s">
        <v>135</v>
      </c>
      <c r="BD58" t="str">
        <f>AS58</f>
        <v>Grade 7 Only</v>
      </c>
      <c r="BE58" s="63" t="s">
        <v>136</v>
      </c>
      <c r="BF58" s="63" t="s">
        <v>137</v>
      </c>
      <c r="BG58" s="63" t="s">
        <v>138</v>
      </c>
      <c r="BH58" s="63" t="s">
        <v>139</v>
      </c>
      <c r="BI58" s="63" t="s">
        <v>140</v>
      </c>
      <c r="BJ58" s="63" t="s">
        <v>141</v>
      </c>
      <c r="BK58" s="63" t="s">
        <v>142</v>
      </c>
      <c r="BL58" s="63" t="s">
        <v>143</v>
      </c>
      <c r="BM58" s="63" t="s">
        <v>144</v>
      </c>
      <c r="BN58" s="63" t="s">
        <v>145</v>
      </c>
      <c r="BO58" t="str">
        <f>BD58</f>
        <v>Grade 7 Only</v>
      </c>
      <c r="BP58" s="173" t="s">
        <v>191</v>
      </c>
      <c r="BQ58" s="173" t="s">
        <v>173</v>
      </c>
      <c r="BR58" s="173" t="s">
        <v>174</v>
      </c>
      <c r="BS58" s="173" t="s">
        <v>175</v>
      </c>
      <c r="BT58" s="173" t="s">
        <v>176</v>
      </c>
      <c r="BU58" s="173" t="s">
        <v>177</v>
      </c>
      <c r="BV58" s="173" t="s">
        <v>178</v>
      </c>
      <c r="BW58" s="173" t="s">
        <v>179</v>
      </c>
      <c r="BX58" s="173" t="s">
        <v>180</v>
      </c>
      <c r="BY58" s="173" t="s">
        <v>181</v>
      </c>
      <c r="BZ58" t="str">
        <f>BO58</f>
        <v>Grade 7 Only</v>
      </c>
      <c r="CA58" s="173" t="s">
        <v>192</v>
      </c>
      <c r="CB58" s="173" t="s">
        <v>182</v>
      </c>
      <c r="CC58" s="173" t="s">
        <v>183</v>
      </c>
      <c r="CD58" s="173" t="s">
        <v>184</v>
      </c>
      <c r="CE58" s="173" t="s">
        <v>185</v>
      </c>
      <c r="CF58" s="173" t="s">
        <v>186</v>
      </c>
      <c r="CG58" s="173" t="s">
        <v>187</v>
      </c>
      <c r="CH58" s="173" t="s">
        <v>188</v>
      </c>
      <c r="CI58" s="173" t="s">
        <v>189</v>
      </c>
      <c r="CJ58" s="173" t="s">
        <v>190</v>
      </c>
    </row>
    <row r="59" spans="1:88" s="138" customFormat="1" x14ac:dyDescent="0.2">
      <c r="A59" s="141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</row>
    <row r="60" spans="1:88" s="70" customFormat="1" x14ac:dyDescent="0.2">
      <c r="A60" s="35" t="str">
        <f>D1</f>
        <v>Feb 2024 FC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T60" s="36">
        <v>82432.41</v>
      </c>
      <c r="AU60" s="36">
        <v>83585.040000000008</v>
      </c>
      <c r="AV60" s="36">
        <v>83572.829999999958</v>
      </c>
      <c r="AW60" s="36">
        <v>83510.730000000025</v>
      </c>
      <c r="AX60" s="36">
        <v>83219.929999999993</v>
      </c>
      <c r="AY60" s="36">
        <v>83247.350000000006</v>
      </c>
      <c r="AZ60" s="36">
        <v>83241.920000000042</v>
      </c>
      <c r="BA60" s="36">
        <v>83190.510000000009</v>
      </c>
      <c r="BB60" s="36">
        <v>83189.380000000034</v>
      </c>
      <c r="BC60" s="36">
        <v>83019.95</v>
      </c>
      <c r="BE60" s="36">
        <v>80338.629999999961</v>
      </c>
      <c r="BF60" s="36">
        <v>81143.239999999976</v>
      </c>
      <c r="BG60" s="36">
        <v>81221.719999999943</v>
      </c>
      <c r="BH60" s="36">
        <v>81235.479999999967</v>
      </c>
      <c r="BI60" s="36">
        <v>81129.470000000016</v>
      </c>
      <c r="BJ60" s="36">
        <v>81280.029999999984</v>
      </c>
      <c r="BK60" s="36">
        <v>81244.579999999987</v>
      </c>
      <c r="BL60" s="36">
        <v>81210.569999999992</v>
      </c>
      <c r="BM60" s="36">
        <v>81196.680000000008</v>
      </c>
      <c r="BN60" s="36">
        <v>81001.600000000006</v>
      </c>
      <c r="BP60" s="36">
        <v>80378.410000000047</v>
      </c>
      <c r="BQ60" s="36">
        <v>81241</v>
      </c>
      <c r="BR60" s="36">
        <v>81248</v>
      </c>
      <c r="BS60" s="36">
        <v>81271</v>
      </c>
      <c r="BT60" s="36">
        <v>81239</v>
      </c>
      <c r="BU60" s="36">
        <v>81389.763265678892</v>
      </c>
      <c r="BV60" s="36">
        <v>81354.265405899961</v>
      </c>
      <c r="BW60" s="36">
        <v>81320.209490213601</v>
      </c>
      <c r="BX60" s="36">
        <v>81306.300737820682</v>
      </c>
      <c r="BY60" s="36">
        <v>81110.957367279741</v>
      </c>
      <c r="CA60" s="36">
        <v>80263.79870212877</v>
      </c>
      <c r="CB60" s="36">
        <v>81125.158738019818</v>
      </c>
      <c r="CC60" s="36">
        <v>81132.148756743933</v>
      </c>
      <c r="CD60" s="36">
        <v>81155.115961123171</v>
      </c>
      <c r="CE60" s="36">
        <v>81123.161589812924</v>
      </c>
      <c r="CF60" s="36">
        <v>81273.709882670737</v>
      </c>
      <c r="CG60" s="36">
        <v>81238.262639167748</v>
      </c>
      <c r="CH60" s="36">
        <v>81204.25528369422</v>
      </c>
      <c r="CI60" s="36">
        <v>81190.366363743407</v>
      </c>
      <c r="CJ60" s="36">
        <v>80995.301532641461</v>
      </c>
    </row>
    <row r="61" spans="1:88" s="33" customFormat="1" x14ac:dyDescent="0.2">
      <c r="A61" s="40" t="s">
        <v>8</v>
      </c>
      <c r="B61" s="46">
        <v>81850.060000000041</v>
      </c>
      <c r="C61" s="46">
        <v>82327.640000000101</v>
      </c>
      <c r="D61" s="46">
        <v>82371.680000000095</v>
      </c>
      <c r="E61" s="46">
        <v>82334.630000000092</v>
      </c>
      <c r="F61" s="46">
        <v>82213.660000000076</v>
      </c>
      <c r="G61" s="46">
        <v>82335.420000000027</v>
      </c>
      <c r="H61" s="46">
        <v>82326.960000000036</v>
      </c>
      <c r="I61" s="46">
        <v>82189.86000000003</v>
      </c>
      <c r="J61" s="46">
        <v>82117.940000000046</v>
      </c>
      <c r="K61" s="46">
        <v>81914.110000000044</v>
      </c>
      <c r="L61" s="46"/>
      <c r="M61" s="46">
        <v>84145.079999999987</v>
      </c>
      <c r="N61" s="46">
        <v>84678.389999999956</v>
      </c>
      <c r="O61" s="46">
        <v>84733.699999999983</v>
      </c>
      <c r="P61" s="46">
        <v>84724.239999999991</v>
      </c>
      <c r="Q61" s="46">
        <v>84572.060000000041</v>
      </c>
      <c r="R61" s="46">
        <v>84702.96</v>
      </c>
      <c r="S61" s="46">
        <v>84659.510000000009</v>
      </c>
      <c r="T61" s="46">
        <v>84601.799999999988</v>
      </c>
      <c r="U61" s="46">
        <v>84625.090000000011</v>
      </c>
      <c r="V61" s="46">
        <v>84442.270000000033</v>
      </c>
      <c r="X61" s="46">
        <v>87284.489999999991</v>
      </c>
      <c r="Y61" s="46">
        <v>87933.759999999966</v>
      </c>
      <c r="Z61" s="46">
        <v>88017.820000000051</v>
      </c>
      <c r="AA61" s="46">
        <v>87939.58</v>
      </c>
      <c r="AB61" s="46">
        <v>87807.299999999988</v>
      </c>
      <c r="AC61" s="46">
        <v>87923.819999999963</v>
      </c>
      <c r="AD61" s="46">
        <v>87912.369999999966</v>
      </c>
      <c r="AE61" s="46">
        <v>87876.24000000002</v>
      </c>
      <c r="AF61" s="46">
        <v>87899.000000000015</v>
      </c>
      <c r="AG61" s="46">
        <v>87715.219999999958</v>
      </c>
      <c r="AI61" s="46">
        <v>86558.959999999977</v>
      </c>
      <c r="AJ61" s="46">
        <v>86346.16999999994</v>
      </c>
      <c r="AK61" s="46">
        <v>86279.029999999941</v>
      </c>
      <c r="AL61" s="46">
        <v>86160.809999999983</v>
      </c>
      <c r="AM61" s="46">
        <v>85920.239999999976</v>
      </c>
      <c r="AN61" s="46">
        <v>85843.629999999976</v>
      </c>
      <c r="AO61" s="46">
        <v>85864.609999999986</v>
      </c>
      <c r="AP61" s="46">
        <v>85918.199999999968</v>
      </c>
      <c r="AQ61" s="46">
        <v>85951.929999999964</v>
      </c>
      <c r="AR61" s="46">
        <v>85801.84</v>
      </c>
      <c r="AT61" s="46">
        <v>82432.41</v>
      </c>
      <c r="AU61" s="46">
        <v>83585.040000000008</v>
      </c>
      <c r="AV61" s="46">
        <v>83572.829999999958</v>
      </c>
      <c r="AW61" s="46">
        <v>83510.730000000025</v>
      </c>
      <c r="AX61" s="46">
        <v>83219.929999999993</v>
      </c>
      <c r="AY61" s="46">
        <v>83247.350000000006</v>
      </c>
      <c r="AZ61" s="46">
        <v>83241.920000000042</v>
      </c>
      <c r="BA61" s="46">
        <v>83190.510000000009</v>
      </c>
      <c r="BB61" s="46">
        <v>83189.380000000034</v>
      </c>
      <c r="BC61" s="46">
        <v>83019.95</v>
      </c>
      <c r="BE61" s="46">
        <v>80354.709999999963</v>
      </c>
      <c r="BF61" s="46">
        <v>81145.249999999971</v>
      </c>
      <c r="BG61" s="46">
        <v>81223.799999999945</v>
      </c>
      <c r="BH61" s="46">
        <v>81240.079999999973</v>
      </c>
      <c r="BI61" s="46">
        <v>81134.940000000017</v>
      </c>
      <c r="BJ61" s="46">
        <v>81281.099999999991</v>
      </c>
      <c r="BK61" s="46">
        <v>81247.759999999995</v>
      </c>
      <c r="BL61" s="46">
        <v>81210.960000000006</v>
      </c>
      <c r="BM61" s="46">
        <v>81199.820000000007</v>
      </c>
      <c r="BN61" s="46">
        <v>81004.509999999995</v>
      </c>
      <c r="BP61" s="46">
        <v>80369.810000000041</v>
      </c>
      <c r="BQ61" s="46">
        <v>81239.339999999982</v>
      </c>
      <c r="BR61" s="46">
        <v>81249.309999999939</v>
      </c>
      <c r="BS61" s="46">
        <v>81268.549999999959</v>
      </c>
      <c r="BT61" s="46">
        <v>81223.44</v>
      </c>
      <c r="BU61" s="46">
        <v>81344.659999999989</v>
      </c>
      <c r="BV61" s="46"/>
      <c r="BW61" s="46"/>
      <c r="BX61" s="46"/>
      <c r="BY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</row>
    <row r="62" spans="1:88" x14ac:dyDescent="0.2">
      <c r="A62" s="35" t="s">
        <v>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T62" s="38">
        <f t="shared" ref="AT62:BC62" si="84">IF(AT61&gt;0,AT61-AT60, " ")</f>
        <v>0</v>
      </c>
      <c r="AU62" s="38">
        <f t="shared" si="84"/>
        <v>0</v>
      </c>
      <c r="AV62" s="38">
        <f t="shared" si="84"/>
        <v>0</v>
      </c>
      <c r="AW62" s="38">
        <f t="shared" si="84"/>
        <v>0</v>
      </c>
      <c r="AX62" s="38">
        <f t="shared" si="84"/>
        <v>0</v>
      </c>
      <c r="AY62" s="38">
        <f t="shared" si="84"/>
        <v>0</v>
      </c>
      <c r="AZ62" s="38">
        <f t="shared" si="84"/>
        <v>0</v>
      </c>
      <c r="BA62" s="38">
        <f t="shared" si="84"/>
        <v>0</v>
      </c>
      <c r="BB62" s="38">
        <f t="shared" si="84"/>
        <v>0</v>
      </c>
      <c r="BC62" s="38">
        <f t="shared" si="84"/>
        <v>0</v>
      </c>
      <c r="BE62" s="38">
        <f t="shared" ref="BE62:BN62" si="85">IF(BE61&gt;0,BE61-BE60, " ")</f>
        <v>16.080000000001746</v>
      </c>
      <c r="BF62" s="38">
        <f t="shared" si="85"/>
        <v>2.0099999999947613</v>
      </c>
      <c r="BG62" s="38">
        <f t="shared" si="85"/>
        <v>2.0800000000017462</v>
      </c>
      <c r="BH62" s="38">
        <f t="shared" si="85"/>
        <v>4.6000000000058208</v>
      </c>
      <c r="BI62" s="38">
        <f t="shared" si="85"/>
        <v>5.4700000000011642</v>
      </c>
      <c r="BJ62" s="38">
        <f t="shared" si="85"/>
        <v>1.0700000000069849</v>
      </c>
      <c r="BK62" s="38">
        <f t="shared" si="85"/>
        <v>3.180000000007567</v>
      </c>
      <c r="BL62" s="38">
        <f t="shared" si="85"/>
        <v>0.39000000001396984</v>
      </c>
      <c r="BM62" s="38">
        <f t="shared" si="85"/>
        <v>3.1399999999994179</v>
      </c>
      <c r="BN62" s="38">
        <f t="shared" si="85"/>
        <v>2.9099999999889405</v>
      </c>
      <c r="BP62" s="38">
        <f t="shared" ref="BP62:BY62" si="86">IF(BP61&gt;0,BP61-BP60, " ")</f>
        <v>-8.6000000000058208</v>
      </c>
      <c r="BQ62" s="38">
        <f t="shared" si="86"/>
        <v>-1.6600000000180444</v>
      </c>
      <c r="BR62" s="38">
        <f t="shared" si="86"/>
        <v>1.309999999939464</v>
      </c>
      <c r="BS62" s="38">
        <f t="shared" si="86"/>
        <v>-2.4500000000407454</v>
      </c>
      <c r="BT62" s="38">
        <f t="shared" si="86"/>
        <v>-15.559999999997672</v>
      </c>
      <c r="BU62" s="38">
        <f t="shared" si="86"/>
        <v>-45.103265678902972</v>
      </c>
      <c r="BV62" s="38" t="str">
        <f t="shared" si="86"/>
        <v xml:space="preserve"> </v>
      </c>
      <c r="BW62" s="38" t="str">
        <f t="shared" si="86"/>
        <v xml:space="preserve"> </v>
      </c>
      <c r="BX62" s="38" t="str">
        <f t="shared" si="86"/>
        <v xml:space="preserve"> </v>
      </c>
      <c r="BY62" s="38" t="str">
        <f t="shared" si="86"/>
        <v xml:space="preserve"> </v>
      </c>
      <c r="CA62" s="38" t="str">
        <f t="shared" ref="CA62:CJ62" si="87">IF(CA61&gt;0,CA61-CA60, " ")</f>
        <v xml:space="preserve"> </v>
      </c>
      <c r="CB62" s="38" t="str">
        <f t="shared" si="87"/>
        <v xml:space="preserve"> </v>
      </c>
      <c r="CC62" s="38" t="str">
        <f t="shared" si="87"/>
        <v xml:space="preserve"> </v>
      </c>
      <c r="CD62" s="38" t="str">
        <f t="shared" si="87"/>
        <v xml:space="preserve"> </v>
      </c>
      <c r="CE62" s="38" t="str">
        <f t="shared" si="87"/>
        <v xml:space="preserve"> </v>
      </c>
      <c r="CF62" s="38" t="str">
        <f t="shared" si="87"/>
        <v xml:space="preserve"> </v>
      </c>
      <c r="CG62" s="38" t="str">
        <f t="shared" si="87"/>
        <v xml:space="preserve"> </v>
      </c>
      <c r="CH62" s="38" t="str">
        <f t="shared" si="87"/>
        <v xml:space="preserve"> </v>
      </c>
      <c r="CI62" s="38" t="str">
        <f t="shared" si="87"/>
        <v xml:space="preserve"> </v>
      </c>
      <c r="CJ62" s="38" t="str">
        <f t="shared" si="87"/>
        <v xml:space="preserve"> </v>
      </c>
    </row>
    <row r="63" spans="1:88" x14ac:dyDescent="0.2">
      <c r="A63" s="40" t="s">
        <v>10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T63" s="41">
        <f t="shared" ref="AT63:AU63" si="88">(IF(AT61&gt;0,AT62/AT60," "))</f>
        <v>0</v>
      </c>
      <c r="AU63" s="41">
        <f t="shared" si="88"/>
        <v>0</v>
      </c>
      <c r="AV63" s="41">
        <f>(IF(AV61&gt;0,AV62/AV60," "))</f>
        <v>0</v>
      </c>
      <c r="AW63" s="41">
        <f t="shared" ref="AW63:BC63" si="89">(IF(AW61&gt;0,AW62/AW60," "))</f>
        <v>0</v>
      </c>
      <c r="AX63" s="41">
        <f t="shared" si="89"/>
        <v>0</v>
      </c>
      <c r="AY63" s="41">
        <f t="shared" si="89"/>
        <v>0</v>
      </c>
      <c r="AZ63" s="41">
        <f t="shared" si="89"/>
        <v>0</v>
      </c>
      <c r="BA63" s="41">
        <f t="shared" si="89"/>
        <v>0</v>
      </c>
      <c r="BB63" s="41">
        <f t="shared" si="89"/>
        <v>0</v>
      </c>
      <c r="BC63" s="41">
        <f t="shared" si="89"/>
        <v>0</v>
      </c>
      <c r="BE63" s="41">
        <f t="shared" ref="BE63:BF63" si="90">(IF(BE61&gt;0,BE62/BE60," "))</f>
        <v>2.0015277830853916E-4</v>
      </c>
      <c r="BF63" s="41">
        <f t="shared" si="90"/>
        <v>2.4771009883198674E-5</v>
      </c>
      <c r="BG63" s="41">
        <f>(IF(BG61&gt;0,BG62/BG60," "))</f>
        <v>2.5608913477844937E-5</v>
      </c>
      <c r="BH63" s="41">
        <f t="shared" ref="BH63:BN63" si="91">(IF(BH61&gt;0,BH62/BH60," "))</f>
        <v>5.6625504028606992E-5</v>
      </c>
      <c r="BI63" s="41">
        <f t="shared" si="91"/>
        <v>6.7423095454723954E-5</v>
      </c>
      <c r="BJ63" s="41">
        <f t="shared" si="91"/>
        <v>1.3164365219931454E-5</v>
      </c>
      <c r="BK63" s="41">
        <f t="shared" si="91"/>
        <v>3.914107254917888E-5</v>
      </c>
      <c r="BL63" s="41">
        <f t="shared" si="91"/>
        <v>4.8023305342391993E-6</v>
      </c>
      <c r="BM63" s="41">
        <f t="shared" si="91"/>
        <v>3.8671531890212968E-5</v>
      </c>
      <c r="BN63" s="41">
        <f t="shared" si="91"/>
        <v>3.5925216291887327E-5</v>
      </c>
      <c r="BP63" s="41">
        <f t="shared" ref="BP63:BQ63" si="92">(IF(BP61&gt;0,BP62/BP60," "))</f>
        <v>-1.0699390545304163E-4</v>
      </c>
      <c r="BQ63" s="41">
        <f t="shared" si="92"/>
        <v>-2.0433032582292739E-5</v>
      </c>
      <c r="BR63" s="41">
        <f>(IF(BR61&gt;0,BR62/BR60," "))</f>
        <v>1.6123473807840982E-5</v>
      </c>
      <c r="BS63" s="41">
        <f t="shared" ref="BS63:BY63" si="93">(IF(BS61&gt;0,BS62/BS60," "))</f>
        <v>-3.0146054558707845E-5</v>
      </c>
      <c r="BT63" s="41">
        <f t="shared" si="93"/>
        <v>-1.9153362301354857E-4</v>
      </c>
      <c r="BU63" s="41">
        <f t="shared" si="93"/>
        <v>-5.5416386372415566E-4</v>
      </c>
      <c r="BV63" s="41" t="str">
        <f t="shared" si="93"/>
        <v xml:space="preserve"> </v>
      </c>
      <c r="BW63" s="41" t="str">
        <f t="shared" si="93"/>
        <v xml:space="preserve"> </v>
      </c>
      <c r="BX63" s="41" t="str">
        <f t="shared" si="93"/>
        <v xml:space="preserve"> </v>
      </c>
      <c r="BY63" s="41" t="str">
        <f t="shared" si="93"/>
        <v xml:space="preserve"> </v>
      </c>
      <c r="CA63" s="41" t="str">
        <f t="shared" ref="CA63:CB63" si="94">(IF(CA61&gt;0,CA62/CA60," "))</f>
        <v xml:space="preserve"> </v>
      </c>
      <c r="CB63" s="41" t="str">
        <f t="shared" si="94"/>
        <v xml:space="preserve"> </v>
      </c>
      <c r="CC63" s="41" t="str">
        <f>(IF(CC61&gt;0,CC62/CC60," "))</f>
        <v xml:space="preserve"> </v>
      </c>
      <c r="CD63" s="41" t="str">
        <f t="shared" ref="CD63:CJ63" si="95">(IF(CD61&gt;0,CD62/CD60," "))</f>
        <v xml:space="preserve"> </v>
      </c>
      <c r="CE63" s="41" t="str">
        <f t="shared" si="95"/>
        <v xml:space="preserve"> </v>
      </c>
      <c r="CF63" s="41" t="str">
        <f t="shared" si="95"/>
        <v xml:space="preserve"> </v>
      </c>
      <c r="CG63" s="41" t="str">
        <f t="shared" si="95"/>
        <v xml:space="preserve"> </v>
      </c>
      <c r="CH63" s="41" t="str">
        <f t="shared" si="95"/>
        <v xml:space="preserve"> </v>
      </c>
      <c r="CI63" s="41" t="str">
        <f t="shared" si="95"/>
        <v xml:space="preserve"> </v>
      </c>
      <c r="CJ63" s="41" t="str">
        <f t="shared" si="95"/>
        <v xml:space="preserve"> </v>
      </c>
    </row>
    <row r="65" spans="1:88" x14ac:dyDescent="0.2">
      <c r="A65" s="22" t="s">
        <v>37</v>
      </c>
      <c r="B65" s="63" t="s">
        <v>70</v>
      </c>
      <c r="C65" s="63" t="s">
        <v>71</v>
      </c>
      <c r="D65" s="63" t="s">
        <v>72</v>
      </c>
      <c r="E65" s="63" t="s">
        <v>73</v>
      </c>
      <c r="F65" s="63" t="s">
        <v>74</v>
      </c>
      <c r="G65" s="63" t="s">
        <v>75</v>
      </c>
      <c r="H65" s="63" t="s">
        <v>76</v>
      </c>
      <c r="I65" s="63" t="s">
        <v>77</v>
      </c>
      <c r="J65" s="63" t="s">
        <v>78</v>
      </c>
      <c r="K65" s="63" t="s">
        <v>79</v>
      </c>
      <c r="L65" s="63"/>
      <c r="M65" s="63" t="s">
        <v>80</v>
      </c>
      <c r="N65" s="63" t="s">
        <v>81</v>
      </c>
      <c r="O65" s="63" t="s">
        <v>82</v>
      </c>
      <c r="P65" s="63" t="s">
        <v>83</v>
      </c>
      <c r="Q65" s="63" t="s">
        <v>84</v>
      </c>
      <c r="R65" s="63" t="s">
        <v>85</v>
      </c>
      <c r="S65" s="63" t="s">
        <v>86</v>
      </c>
      <c r="T65" s="63" t="s">
        <v>87</v>
      </c>
      <c r="U65" s="63" t="s">
        <v>88</v>
      </c>
      <c r="V65" s="63" t="s">
        <v>89</v>
      </c>
      <c r="X65" s="63" t="s">
        <v>90</v>
      </c>
      <c r="Y65" s="63" t="s">
        <v>91</v>
      </c>
      <c r="Z65" s="63" t="s">
        <v>92</v>
      </c>
      <c r="AA65" s="63" t="s">
        <v>93</v>
      </c>
      <c r="AB65" s="63" t="s">
        <v>94</v>
      </c>
      <c r="AC65" s="63" t="s">
        <v>95</v>
      </c>
      <c r="AD65" s="63" t="s">
        <v>96</v>
      </c>
      <c r="AE65" s="63" t="s">
        <v>97</v>
      </c>
      <c r="AF65" s="63" t="s">
        <v>98</v>
      </c>
      <c r="AG65" s="63" t="s">
        <v>99</v>
      </c>
      <c r="AH65" t="str">
        <f>A65</f>
        <v>Grade 8 Only</v>
      </c>
      <c r="AI65" s="63" t="s">
        <v>100</v>
      </c>
      <c r="AJ65" s="63" t="s">
        <v>101</v>
      </c>
      <c r="AK65" s="63" t="s">
        <v>102</v>
      </c>
      <c r="AL65" s="63" t="s">
        <v>103</v>
      </c>
      <c r="AM65" s="63" t="s">
        <v>104</v>
      </c>
      <c r="AN65" s="63" t="s">
        <v>105</v>
      </c>
      <c r="AO65" s="63" t="s">
        <v>106</v>
      </c>
      <c r="AP65" s="63" t="s">
        <v>107</v>
      </c>
      <c r="AQ65" s="63" t="s">
        <v>108</v>
      </c>
      <c r="AR65" s="63" t="s">
        <v>109</v>
      </c>
      <c r="AS65" t="str">
        <f>AH65</f>
        <v>Grade 8 Only</v>
      </c>
      <c r="AT65" s="63" t="s">
        <v>126</v>
      </c>
      <c r="AU65" s="63" t="s">
        <v>127</v>
      </c>
      <c r="AV65" s="63" t="s">
        <v>128</v>
      </c>
      <c r="AW65" s="63" t="s">
        <v>129</v>
      </c>
      <c r="AX65" s="63" t="s">
        <v>130</v>
      </c>
      <c r="AY65" s="63" t="s">
        <v>131</v>
      </c>
      <c r="AZ65" s="63" t="s">
        <v>132</v>
      </c>
      <c r="BA65" s="63" t="s">
        <v>133</v>
      </c>
      <c r="BB65" s="63" t="s">
        <v>134</v>
      </c>
      <c r="BC65" s="63" t="s">
        <v>135</v>
      </c>
      <c r="BD65" t="str">
        <f>AS65</f>
        <v>Grade 8 Only</v>
      </c>
      <c r="BE65" s="63" t="s">
        <v>136</v>
      </c>
      <c r="BF65" s="63" t="s">
        <v>137</v>
      </c>
      <c r="BG65" s="63" t="s">
        <v>138</v>
      </c>
      <c r="BH65" s="63" t="s">
        <v>139</v>
      </c>
      <c r="BI65" s="63" t="s">
        <v>140</v>
      </c>
      <c r="BJ65" s="63" t="s">
        <v>141</v>
      </c>
      <c r="BK65" s="63" t="s">
        <v>142</v>
      </c>
      <c r="BL65" s="63" t="s">
        <v>143</v>
      </c>
      <c r="BM65" s="63" t="s">
        <v>144</v>
      </c>
      <c r="BN65" s="63" t="s">
        <v>145</v>
      </c>
      <c r="BO65" t="str">
        <f>BD65</f>
        <v>Grade 8 Only</v>
      </c>
      <c r="BP65" s="173" t="s">
        <v>191</v>
      </c>
      <c r="BQ65" s="173" t="s">
        <v>173</v>
      </c>
      <c r="BR65" s="173" t="s">
        <v>174</v>
      </c>
      <c r="BS65" s="173" t="s">
        <v>175</v>
      </c>
      <c r="BT65" s="173" t="s">
        <v>176</v>
      </c>
      <c r="BU65" s="173" t="s">
        <v>177</v>
      </c>
      <c r="BV65" s="173" t="s">
        <v>178</v>
      </c>
      <c r="BW65" s="173" t="s">
        <v>179</v>
      </c>
      <c r="BX65" s="173" t="s">
        <v>180</v>
      </c>
      <c r="BY65" s="173" t="s">
        <v>181</v>
      </c>
      <c r="BZ65" t="str">
        <f>BO65</f>
        <v>Grade 8 Only</v>
      </c>
      <c r="CA65" s="173" t="s">
        <v>192</v>
      </c>
      <c r="CB65" s="173" t="s">
        <v>182</v>
      </c>
      <c r="CC65" s="173" t="s">
        <v>183</v>
      </c>
      <c r="CD65" s="173" t="s">
        <v>184</v>
      </c>
      <c r="CE65" s="173" t="s">
        <v>185</v>
      </c>
      <c r="CF65" s="173" t="s">
        <v>186</v>
      </c>
      <c r="CG65" s="173" t="s">
        <v>187</v>
      </c>
      <c r="CH65" s="173" t="s">
        <v>188</v>
      </c>
      <c r="CI65" s="173" t="s">
        <v>189</v>
      </c>
      <c r="CJ65" s="173" t="s">
        <v>190</v>
      </c>
    </row>
    <row r="66" spans="1:88" s="94" customFormat="1" x14ac:dyDescent="0.2">
      <c r="A66" s="91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2"/>
      <c r="M66" s="98"/>
      <c r="N66" s="98"/>
      <c r="O66" s="98"/>
      <c r="P66" s="98"/>
      <c r="Q66" s="98"/>
      <c r="R66" s="98"/>
      <c r="S66" s="98"/>
      <c r="T66" s="98"/>
      <c r="U66" s="98"/>
      <c r="V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</row>
    <row r="67" spans="1:88" s="70" customFormat="1" x14ac:dyDescent="0.2">
      <c r="A67" s="35" t="str">
        <f>D1</f>
        <v>Feb 2024 FC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T67" s="36">
        <v>84667.090000000011</v>
      </c>
      <c r="AU67" s="36">
        <v>85708.130000000019</v>
      </c>
      <c r="AV67" s="36">
        <v>85773.849999999991</v>
      </c>
      <c r="AW67" s="36">
        <v>85566.180000000037</v>
      </c>
      <c r="AX67" s="36">
        <v>85417.500000000058</v>
      </c>
      <c r="AY67" s="36">
        <v>85398.560000000027</v>
      </c>
      <c r="AZ67" s="36">
        <v>85411.270000000019</v>
      </c>
      <c r="BA67" s="36">
        <v>85298.780000000072</v>
      </c>
      <c r="BB67" s="36">
        <v>85301.680000000066</v>
      </c>
      <c r="BC67" s="36">
        <v>85140.740000000049</v>
      </c>
      <c r="BE67" s="36">
        <v>83140.00999999998</v>
      </c>
      <c r="BF67" s="36">
        <v>84061.350000000035</v>
      </c>
      <c r="BG67" s="36">
        <v>84103.099999999991</v>
      </c>
      <c r="BH67" s="36">
        <v>84114.639999999985</v>
      </c>
      <c r="BI67" s="36">
        <v>83966.899999999965</v>
      </c>
      <c r="BJ67" s="36">
        <v>84060.93</v>
      </c>
      <c r="BK67" s="36">
        <v>84068.189999999988</v>
      </c>
      <c r="BL67" s="36">
        <v>84041.27</v>
      </c>
      <c r="BM67" s="36">
        <v>83981.560000000027</v>
      </c>
      <c r="BN67" s="36">
        <v>83737.670000000027</v>
      </c>
      <c r="BP67" s="36">
        <v>81030.150000000023</v>
      </c>
      <c r="BQ67" s="36">
        <v>81937</v>
      </c>
      <c r="BR67" s="36">
        <v>82021</v>
      </c>
      <c r="BS67" s="36">
        <v>82003</v>
      </c>
      <c r="BT67" s="36">
        <v>81945</v>
      </c>
      <c r="BU67" s="36">
        <v>82036.765783302733</v>
      </c>
      <c r="BV67" s="36">
        <v>82043.85096448721</v>
      </c>
      <c r="BW67" s="36">
        <v>82017.579190728749</v>
      </c>
      <c r="BX67" s="36">
        <v>81959.306991207297</v>
      </c>
      <c r="BY67" s="36">
        <v>81721.289795740988</v>
      </c>
      <c r="CA67" s="36">
        <v>81100.41567895253</v>
      </c>
      <c r="CB67" s="36">
        <v>82008.052058231799</v>
      </c>
      <c r="CC67" s="36">
        <v>82092.124899230272</v>
      </c>
      <c r="CD67" s="36">
        <v>82074.109290444889</v>
      </c>
      <c r="CE67" s="36">
        <v>82016.05899546975</v>
      </c>
      <c r="CF67" s="36">
        <v>82107.904353906779</v>
      </c>
      <c r="CG67" s="36">
        <v>82114.995679039741</v>
      </c>
      <c r="CH67" s="36">
        <v>82088.701123588049</v>
      </c>
      <c r="CI67" s="36">
        <v>82030.378393052364</v>
      </c>
      <c r="CJ67" s="36">
        <v>81792.154799845928</v>
      </c>
    </row>
    <row r="68" spans="1:88" s="33" customFormat="1" x14ac:dyDescent="0.2">
      <c r="A68" s="40" t="s">
        <v>8</v>
      </c>
      <c r="B68" s="46">
        <v>81470.030000000013</v>
      </c>
      <c r="C68" s="46">
        <v>81975.970000000016</v>
      </c>
      <c r="D68" s="46">
        <v>82070.900000000023</v>
      </c>
      <c r="E68" s="46">
        <v>82037.560000000027</v>
      </c>
      <c r="F68" s="46">
        <v>81872.900000000023</v>
      </c>
      <c r="G68" s="46">
        <v>81913.78</v>
      </c>
      <c r="H68" s="46">
        <v>81920.419999999984</v>
      </c>
      <c r="I68" s="46">
        <v>81846.750000000044</v>
      </c>
      <c r="J68" s="46">
        <v>81792.320000000065</v>
      </c>
      <c r="K68" s="46">
        <v>81580.209999999992</v>
      </c>
      <c r="L68" s="46"/>
      <c r="M68" s="46">
        <v>82090.089999999982</v>
      </c>
      <c r="N68" s="46">
        <v>82798.390000000014</v>
      </c>
      <c r="O68" s="46">
        <v>82831.600000000006</v>
      </c>
      <c r="P68" s="46">
        <v>82777.849999999977</v>
      </c>
      <c r="Q68" s="46">
        <v>82622.169999999984</v>
      </c>
      <c r="R68" s="46">
        <v>82731.22</v>
      </c>
      <c r="S68" s="46">
        <v>82739.520000000004</v>
      </c>
      <c r="T68" s="46">
        <v>82623.729999999981</v>
      </c>
      <c r="U68" s="46">
        <v>82596.220000000016</v>
      </c>
      <c r="V68" s="46">
        <v>82359.329999999973</v>
      </c>
      <c r="X68" s="46">
        <v>84577.790000000008</v>
      </c>
      <c r="Y68" s="46">
        <v>85282.960000000036</v>
      </c>
      <c r="Z68" s="46">
        <v>85329.170000000013</v>
      </c>
      <c r="AA68" s="46">
        <v>85239.849999999977</v>
      </c>
      <c r="AB68" s="46">
        <v>85115.21</v>
      </c>
      <c r="AC68" s="46">
        <v>85239.320000000065</v>
      </c>
      <c r="AD68" s="46">
        <v>85229.77</v>
      </c>
      <c r="AE68" s="46">
        <v>85118.999999999985</v>
      </c>
      <c r="AF68" s="46">
        <v>85097.300000000017</v>
      </c>
      <c r="AG68" s="46">
        <v>84846.350000000079</v>
      </c>
      <c r="AI68" s="46">
        <v>86546.530000000057</v>
      </c>
      <c r="AJ68" s="46">
        <v>86469.900000000009</v>
      </c>
      <c r="AK68" s="46">
        <v>86493.06</v>
      </c>
      <c r="AL68" s="46">
        <v>86307.389999999941</v>
      </c>
      <c r="AM68" s="46">
        <v>86153.12</v>
      </c>
      <c r="AN68" s="46">
        <v>86073.84</v>
      </c>
      <c r="AO68" s="46">
        <v>86101.499999999985</v>
      </c>
      <c r="AP68" s="46">
        <v>86126.42</v>
      </c>
      <c r="AQ68" s="46">
        <v>86116.989999999976</v>
      </c>
      <c r="AR68" s="46">
        <v>85994.849999999962</v>
      </c>
      <c r="AT68" s="46">
        <v>84667.090000000011</v>
      </c>
      <c r="AU68" s="46">
        <v>85708.130000000019</v>
      </c>
      <c r="AV68" s="46">
        <v>85773.849999999991</v>
      </c>
      <c r="AW68" s="46">
        <v>85566.180000000037</v>
      </c>
      <c r="AX68" s="46">
        <v>85417.500000000058</v>
      </c>
      <c r="AY68" s="46">
        <v>85398.560000000027</v>
      </c>
      <c r="AZ68" s="46">
        <v>85411.270000000019</v>
      </c>
      <c r="BA68" s="46">
        <v>85298.780000000072</v>
      </c>
      <c r="BB68" s="46">
        <v>85301.680000000066</v>
      </c>
      <c r="BC68" s="46">
        <v>85140.740000000049</v>
      </c>
      <c r="BE68" s="46">
        <v>83142.329999999973</v>
      </c>
      <c r="BF68" s="46">
        <v>84061.770000000033</v>
      </c>
      <c r="BG68" s="46">
        <v>84102.98</v>
      </c>
      <c r="BH68" s="46">
        <v>84112.909999999974</v>
      </c>
      <c r="BI68" s="46">
        <v>83969.929999999964</v>
      </c>
      <c r="BJ68" s="46">
        <v>84061.799999999988</v>
      </c>
      <c r="BK68" s="46">
        <v>84069.239999999976</v>
      </c>
      <c r="BL68" s="46">
        <v>84040.76</v>
      </c>
      <c r="BM68" s="46">
        <v>83980.040000000023</v>
      </c>
      <c r="BN68" s="46">
        <v>83739.840000000026</v>
      </c>
      <c r="BP68" s="46">
        <v>81017.570000000051</v>
      </c>
      <c r="BQ68" s="46">
        <v>81935.390000000058</v>
      </c>
      <c r="BR68" s="46">
        <v>82019.819999999992</v>
      </c>
      <c r="BS68" s="46">
        <v>82000.84</v>
      </c>
      <c r="BT68" s="46">
        <v>81937.310000000027</v>
      </c>
      <c r="BU68" s="46">
        <v>82114.430000000008</v>
      </c>
      <c r="BV68" s="46"/>
      <c r="BW68" s="46"/>
      <c r="BX68" s="46"/>
      <c r="BY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</row>
    <row r="69" spans="1:88" x14ac:dyDescent="0.2">
      <c r="A69" s="35" t="s">
        <v>9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47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T69" s="38">
        <f t="shared" ref="AT69:BC69" si="96">IF(AT68&gt;0,AT68-AT67, " ")</f>
        <v>0</v>
      </c>
      <c r="AU69" s="38">
        <f t="shared" si="96"/>
        <v>0</v>
      </c>
      <c r="AV69" s="38">
        <f t="shared" si="96"/>
        <v>0</v>
      </c>
      <c r="AW69" s="38">
        <f t="shared" si="96"/>
        <v>0</v>
      </c>
      <c r="AX69" s="38">
        <f t="shared" si="96"/>
        <v>0</v>
      </c>
      <c r="AY69" s="38">
        <f t="shared" si="96"/>
        <v>0</v>
      </c>
      <c r="AZ69" s="38">
        <f t="shared" si="96"/>
        <v>0</v>
      </c>
      <c r="BA69" s="38">
        <f t="shared" si="96"/>
        <v>0</v>
      </c>
      <c r="BB69" s="38">
        <f t="shared" si="96"/>
        <v>0</v>
      </c>
      <c r="BC69" s="38">
        <f t="shared" si="96"/>
        <v>0</v>
      </c>
      <c r="BE69" s="38">
        <f t="shared" ref="BE69:BN69" si="97">IF(BE68&gt;0,BE68-BE67, " ")</f>
        <v>2.319999999992433</v>
      </c>
      <c r="BF69" s="38">
        <f t="shared" si="97"/>
        <v>0.41999999999825377</v>
      </c>
      <c r="BG69" s="38">
        <f t="shared" si="97"/>
        <v>-0.11999999999534339</v>
      </c>
      <c r="BH69" s="38">
        <f t="shared" si="97"/>
        <v>-1.7300000000104774</v>
      </c>
      <c r="BI69" s="38">
        <f t="shared" si="97"/>
        <v>3.0299999999988358</v>
      </c>
      <c r="BJ69" s="38">
        <f t="shared" si="97"/>
        <v>0.86999999999534339</v>
      </c>
      <c r="BK69" s="38">
        <f t="shared" si="97"/>
        <v>1.0499999999883585</v>
      </c>
      <c r="BL69" s="38">
        <f t="shared" si="97"/>
        <v>-0.51000000000931323</v>
      </c>
      <c r="BM69" s="38">
        <f t="shared" si="97"/>
        <v>-1.5200000000040745</v>
      </c>
      <c r="BN69" s="38">
        <f t="shared" si="97"/>
        <v>2.1699999999982538</v>
      </c>
      <c r="BP69" s="38">
        <f t="shared" ref="BP69:BY69" si="98">IF(BP68&gt;0,BP68-BP67, " ")</f>
        <v>-12.579999999972642</v>
      </c>
      <c r="BQ69" s="38">
        <f t="shared" si="98"/>
        <v>-1.6099999999423744</v>
      </c>
      <c r="BR69" s="38">
        <f t="shared" si="98"/>
        <v>-1.180000000007567</v>
      </c>
      <c r="BS69" s="38">
        <f t="shared" si="98"/>
        <v>-2.1600000000034925</v>
      </c>
      <c r="BT69" s="38">
        <f t="shared" si="98"/>
        <v>-7.6899999999732245</v>
      </c>
      <c r="BU69" s="38">
        <f t="shared" si="98"/>
        <v>77.664216697274242</v>
      </c>
      <c r="BV69" s="38" t="str">
        <f t="shared" si="98"/>
        <v xml:space="preserve"> </v>
      </c>
      <c r="BW69" s="38" t="str">
        <f t="shared" si="98"/>
        <v xml:space="preserve"> </v>
      </c>
      <c r="BX69" s="38" t="str">
        <f t="shared" si="98"/>
        <v xml:space="preserve"> </v>
      </c>
      <c r="BY69" s="38" t="str">
        <f t="shared" si="98"/>
        <v xml:space="preserve"> </v>
      </c>
      <c r="CA69" s="38" t="str">
        <f t="shared" ref="CA69:CJ69" si="99">IF(CA68&gt;0,CA68-CA67, " ")</f>
        <v xml:space="preserve"> </v>
      </c>
      <c r="CB69" s="38" t="str">
        <f t="shared" si="99"/>
        <v xml:space="preserve"> </v>
      </c>
      <c r="CC69" s="38" t="str">
        <f t="shared" si="99"/>
        <v xml:space="preserve"> </v>
      </c>
      <c r="CD69" s="38" t="str">
        <f t="shared" si="99"/>
        <v xml:space="preserve"> </v>
      </c>
      <c r="CE69" s="38" t="str">
        <f t="shared" si="99"/>
        <v xml:space="preserve"> </v>
      </c>
      <c r="CF69" s="38" t="str">
        <f t="shared" si="99"/>
        <v xml:space="preserve"> </v>
      </c>
      <c r="CG69" s="38" t="str">
        <f t="shared" si="99"/>
        <v xml:space="preserve"> </v>
      </c>
      <c r="CH69" s="38" t="str">
        <f t="shared" si="99"/>
        <v xml:space="preserve"> </v>
      </c>
      <c r="CI69" s="38" t="str">
        <f t="shared" si="99"/>
        <v xml:space="preserve"> </v>
      </c>
      <c r="CJ69" s="38" t="str">
        <f t="shared" si="99"/>
        <v xml:space="preserve"> </v>
      </c>
    </row>
    <row r="70" spans="1:88" x14ac:dyDescent="0.2">
      <c r="A70" s="40" t="s">
        <v>10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T70" s="41">
        <f t="shared" ref="AT70:AU70" si="100">(IF(AT68&gt;0,AT69/AT67," "))</f>
        <v>0</v>
      </c>
      <c r="AU70" s="41">
        <f t="shared" si="100"/>
        <v>0</v>
      </c>
      <c r="AV70" s="41">
        <f>(IF(AV68&gt;0,AV69/AV67," "))</f>
        <v>0</v>
      </c>
      <c r="AW70" s="41">
        <f t="shared" ref="AW70:BC70" si="101">(IF(AW68&gt;0,AW69/AW67," "))</f>
        <v>0</v>
      </c>
      <c r="AX70" s="41">
        <f t="shared" si="101"/>
        <v>0</v>
      </c>
      <c r="AY70" s="41">
        <f t="shared" si="101"/>
        <v>0</v>
      </c>
      <c r="AZ70" s="41">
        <f t="shared" si="101"/>
        <v>0</v>
      </c>
      <c r="BA70" s="41">
        <f t="shared" si="101"/>
        <v>0</v>
      </c>
      <c r="BB70" s="41">
        <f t="shared" si="101"/>
        <v>0</v>
      </c>
      <c r="BC70" s="41">
        <f t="shared" si="101"/>
        <v>0</v>
      </c>
      <c r="BE70" s="41">
        <f t="shared" ref="BE70:BF70" si="102">(IF(BE68&gt;0,BE69/BE67," "))</f>
        <v>2.7904735638021137E-5</v>
      </c>
      <c r="BF70" s="41">
        <f t="shared" si="102"/>
        <v>4.9963508794262002E-6</v>
      </c>
      <c r="BG70" s="41">
        <f>(IF(BG68&gt;0,BG69/BG67," "))</f>
        <v>-1.4268201766087505E-6</v>
      </c>
      <c r="BH70" s="41">
        <f t="shared" ref="BH70:BN70" si="103">(IF(BH68&gt;0,BH69/BH67," "))</f>
        <v>-2.0567168806886385E-5</v>
      </c>
      <c r="BI70" s="41">
        <f t="shared" si="103"/>
        <v>3.6085648035104749E-5</v>
      </c>
      <c r="BJ70" s="41">
        <f t="shared" si="103"/>
        <v>1.0349635674924647E-5</v>
      </c>
      <c r="BK70" s="41">
        <f t="shared" si="103"/>
        <v>1.2489860909201907E-5</v>
      </c>
      <c r="BL70" s="41">
        <f t="shared" si="103"/>
        <v>-6.0684470856915082E-6</v>
      </c>
      <c r="BM70" s="41">
        <f t="shared" si="103"/>
        <v>-1.8099211303101228E-5</v>
      </c>
      <c r="BN70" s="41">
        <f t="shared" si="103"/>
        <v>2.5914262959528883E-5</v>
      </c>
      <c r="BP70" s="41">
        <f t="shared" ref="BP70:BQ70" si="104">(IF(BP68&gt;0,BP69/BP67," "))</f>
        <v>-1.5525085415703463E-4</v>
      </c>
      <c r="BQ70" s="41">
        <f t="shared" si="104"/>
        <v>-1.9649242710159934E-5</v>
      </c>
      <c r="BR70" s="41">
        <f>(IF(BR68&gt;0,BR69/BR67," "))</f>
        <v>-1.4386559539722352E-5</v>
      </c>
      <c r="BS70" s="41">
        <f t="shared" ref="BS70:BY70" si="105">(IF(BS68&gt;0,BS69/BS67," "))</f>
        <v>-2.6340499737857058E-5</v>
      </c>
      <c r="BT70" s="41">
        <f t="shared" si="105"/>
        <v>-9.384343156962871E-5</v>
      </c>
      <c r="BU70" s="41">
        <f t="shared" si="105"/>
        <v>9.4670012835978415E-4</v>
      </c>
      <c r="BV70" s="41" t="str">
        <f t="shared" si="105"/>
        <v xml:space="preserve"> </v>
      </c>
      <c r="BW70" s="41" t="str">
        <f t="shared" si="105"/>
        <v xml:space="preserve"> </v>
      </c>
      <c r="BX70" s="41" t="str">
        <f t="shared" si="105"/>
        <v xml:space="preserve"> </v>
      </c>
      <c r="BY70" s="41" t="str">
        <f t="shared" si="105"/>
        <v xml:space="preserve"> </v>
      </c>
      <c r="CA70" s="41" t="str">
        <f t="shared" ref="CA70:CB70" si="106">(IF(CA68&gt;0,CA69/CA67," "))</f>
        <v xml:space="preserve"> </v>
      </c>
      <c r="CB70" s="41" t="str">
        <f t="shared" si="106"/>
        <v xml:space="preserve"> </v>
      </c>
      <c r="CC70" s="41" t="str">
        <f>(IF(CC68&gt;0,CC69/CC67," "))</f>
        <v xml:space="preserve"> </v>
      </c>
      <c r="CD70" s="41" t="str">
        <f t="shared" ref="CD70:CJ70" si="107">(IF(CD68&gt;0,CD69/CD67," "))</f>
        <v xml:space="preserve"> </v>
      </c>
      <c r="CE70" s="41" t="str">
        <f t="shared" si="107"/>
        <v xml:space="preserve"> </v>
      </c>
      <c r="CF70" s="41" t="str">
        <f t="shared" si="107"/>
        <v xml:space="preserve"> </v>
      </c>
      <c r="CG70" s="41" t="str">
        <f t="shared" si="107"/>
        <v xml:space="preserve"> </v>
      </c>
      <c r="CH70" s="41" t="str">
        <f t="shared" si="107"/>
        <v xml:space="preserve"> </v>
      </c>
      <c r="CI70" s="41" t="str">
        <f t="shared" si="107"/>
        <v xml:space="preserve"> </v>
      </c>
      <c r="CJ70" s="41" t="str">
        <f t="shared" si="107"/>
        <v xml:space="preserve"> </v>
      </c>
    </row>
    <row r="72" spans="1:88" x14ac:dyDescent="0.2">
      <c r="A72" s="22" t="s">
        <v>38</v>
      </c>
      <c r="B72" s="63" t="s">
        <v>70</v>
      </c>
      <c r="C72" s="63" t="s">
        <v>71</v>
      </c>
      <c r="D72" s="63" t="s">
        <v>72</v>
      </c>
      <c r="E72" s="63" t="s">
        <v>73</v>
      </c>
      <c r="F72" s="63" t="s">
        <v>74</v>
      </c>
      <c r="G72" s="63" t="s">
        <v>75</v>
      </c>
      <c r="H72" s="63" t="s">
        <v>76</v>
      </c>
      <c r="I72" s="63" t="s">
        <v>77</v>
      </c>
      <c r="J72" s="63" t="s">
        <v>78</v>
      </c>
      <c r="K72" s="63" t="s">
        <v>79</v>
      </c>
      <c r="L72" s="63"/>
      <c r="M72" s="63" t="s">
        <v>80</v>
      </c>
      <c r="N72" s="63" t="s">
        <v>81</v>
      </c>
      <c r="O72" s="63" t="s">
        <v>82</v>
      </c>
      <c r="P72" s="63" t="s">
        <v>83</v>
      </c>
      <c r="Q72" s="63" t="s">
        <v>84</v>
      </c>
      <c r="R72" s="63" t="s">
        <v>85</v>
      </c>
      <c r="S72" s="63" t="s">
        <v>86</v>
      </c>
      <c r="T72" s="63" t="s">
        <v>87</v>
      </c>
      <c r="U72" s="63" t="s">
        <v>88</v>
      </c>
      <c r="V72" s="63" t="s">
        <v>89</v>
      </c>
      <c r="X72" s="63" t="s">
        <v>90</v>
      </c>
      <c r="Y72" s="63" t="s">
        <v>91</v>
      </c>
      <c r="Z72" s="63" t="s">
        <v>92</v>
      </c>
      <c r="AA72" s="63" t="s">
        <v>93</v>
      </c>
      <c r="AB72" s="63" t="s">
        <v>94</v>
      </c>
      <c r="AC72" s="63" t="s">
        <v>95</v>
      </c>
      <c r="AD72" s="63" t="s">
        <v>96</v>
      </c>
      <c r="AE72" s="63" t="s">
        <v>97</v>
      </c>
      <c r="AF72" s="63" t="s">
        <v>98</v>
      </c>
      <c r="AG72" s="63" t="s">
        <v>99</v>
      </c>
      <c r="AH72" t="str">
        <f>A72</f>
        <v>Grade 9 Only</v>
      </c>
      <c r="AI72" s="63" t="s">
        <v>100</v>
      </c>
      <c r="AJ72" s="63" t="s">
        <v>101</v>
      </c>
      <c r="AK72" s="63" t="s">
        <v>102</v>
      </c>
      <c r="AL72" s="63" t="s">
        <v>103</v>
      </c>
      <c r="AM72" s="63" t="s">
        <v>104</v>
      </c>
      <c r="AN72" s="63" t="s">
        <v>105</v>
      </c>
      <c r="AO72" s="63" t="s">
        <v>106</v>
      </c>
      <c r="AP72" s="63" t="s">
        <v>107</v>
      </c>
      <c r="AQ72" s="63" t="s">
        <v>108</v>
      </c>
      <c r="AR72" s="63" t="s">
        <v>109</v>
      </c>
      <c r="AS72" t="str">
        <f>AH72</f>
        <v>Grade 9 Only</v>
      </c>
      <c r="AT72" s="63" t="s">
        <v>126</v>
      </c>
      <c r="AU72" s="63" t="s">
        <v>127</v>
      </c>
      <c r="AV72" s="63" t="s">
        <v>128</v>
      </c>
      <c r="AW72" s="63" t="s">
        <v>129</v>
      </c>
      <c r="AX72" s="63" t="s">
        <v>130</v>
      </c>
      <c r="AY72" s="63" t="s">
        <v>131</v>
      </c>
      <c r="AZ72" s="63" t="s">
        <v>132</v>
      </c>
      <c r="BA72" s="63" t="s">
        <v>133</v>
      </c>
      <c r="BB72" s="63" t="s">
        <v>134</v>
      </c>
      <c r="BC72" s="63" t="s">
        <v>135</v>
      </c>
      <c r="BD72" t="str">
        <f>AS72</f>
        <v>Grade 9 Only</v>
      </c>
      <c r="BE72" s="63" t="s">
        <v>136</v>
      </c>
      <c r="BF72" s="63" t="s">
        <v>137</v>
      </c>
      <c r="BG72" s="63" t="s">
        <v>138</v>
      </c>
      <c r="BH72" s="63" t="s">
        <v>139</v>
      </c>
      <c r="BI72" s="63" t="s">
        <v>140</v>
      </c>
      <c r="BJ72" s="63" t="s">
        <v>141</v>
      </c>
      <c r="BK72" s="63" t="s">
        <v>142</v>
      </c>
      <c r="BL72" s="63" t="s">
        <v>143</v>
      </c>
      <c r="BM72" s="63" t="s">
        <v>144</v>
      </c>
      <c r="BN72" s="63" t="s">
        <v>145</v>
      </c>
      <c r="BO72" t="str">
        <f>BD72</f>
        <v>Grade 9 Only</v>
      </c>
      <c r="BP72" s="173" t="s">
        <v>191</v>
      </c>
      <c r="BQ72" s="173" t="s">
        <v>173</v>
      </c>
      <c r="BR72" s="173" t="s">
        <v>174</v>
      </c>
      <c r="BS72" s="173" t="s">
        <v>175</v>
      </c>
      <c r="BT72" s="173" t="s">
        <v>176</v>
      </c>
      <c r="BU72" s="173" t="s">
        <v>177</v>
      </c>
      <c r="BV72" s="173" t="s">
        <v>178</v>
      </c>
      <c r="BW72" s="173" t="s">
        <v>179</v>
      </c>
      <c r="BX72" s="173" t="s">
        <v>180</v>
      </c>
      <c r="BY72" s="173" t="s">
        <v>181</v>
      </c>
      <c r="BZ72" t="str">
        <f>BO72</f>
        <v>Grade 9 Only</v>
      </c>
      <c r="CA72" s="173" t="s">
        <v>192</v>
      </c>
      <c r="CB72" s="173" t="s">
        <v>182</v>
      </c>
      <c r="CC72" s="173" t="s">
        <v>183</v>
      </c>
      <c r="CD72" s="173" t="s">
        <v>184</v>
      </c>
      <c r="CE72" s="173" t="s">
        <v>185</v>
      </c>
      <c r="CF72" s="173" t="s">
        <v>186</v>
      </c>
      <c r="CG72" s="173" t="s">
        <v>187</v>
      </c>
      <c r="CH72" s="173" t="s">
        <v>188</v>
      </c>
      <c r="CI72" s="173" t="s">
        <v>189</v>
      </c>
      <c r="CJ72" s="173" t="s">
        <v>190</v>
      </c>
    </row>
    <row r="73" spans="1:88" s="137" customFormat="1" x14ac:dyDescent="0.2">
      <c r="A73" s="141"/>
      <c r="B73" s="99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</row>
    <row r="74" spans="1:88" s="70" customFormat="1" x14ac:dyDescent="0.2">
      <c r="A74" s="35" t="str">
        <f>D1</f>
        <v>Feb 2024 FC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T74" s="36">
        <v>86453.819999999963</v>
      </c>
      <c r="AU74" s="36">
        <v>87619.079999999958</v>
      </c>
      <c r="AV74" s="36">
        <v>87604.830000000031</v>
      </c>
      <c r="AW74" s="36">
        <v>87494.400000000009</v>
      </c>
      <c r="AX74" s="36">
        <v>87417.449999999983</v>
      </c>
      <c r="AY74" s="36">
        <v>87145.38</v>
      </c>
      <c r="AZ74" s="36">
        <v>87063.22000000003</v>
      </c>
      <c r="BA74" s="36">
        <v>86990.510000000009</v>
      </c>
      <c r="BB74" s="36">
        <v>86948.909999999974</v>
      </c>
      <c r="BC74" s="36">
        <v>86690.849999999948</v>
      </c>
      <c r="BE74" s="36">
        <v>86491.48000000004</v>
      </c>
      <c r="BF74" s="36">
        <v>87627.379999999976</v>
      </c>
      <c r="BG74" s="36">
        <v>87749.92</v>
      </c>
      <c r="BH74" s="36">
        <v>87652.180000000022</v>
      </c>
      <c r="BI74" s="36">
        <v>87539.550000000017</v>
      </c>
      <c r="BJ74" s="36">
        <v>87470.489999999976</v>
      </c>
      <c r="BK74" s="36">
        <v>87572.76</v>
      </c>
      <c r="BL74" s="36">
        <v>87453.010000000038</v>
      </c>
      <c r="BM74" s="36">
        <v>87330.949999999983</v>
      </c>
      <c r="BN74" s="36">
        <v>87062.579999999987</v>
      </c>
      <c r="BP74" s="36">
        <v>85306.949999999953</v>
      </c>
      <c r="BQ74" s="36">
        <v>86328</v>
      </c>
      <c r="BR74" s="36">
        <v>86458</v>
      </c>
      <c r="BS74" s="36">
        <v>86380</v>
      </c>
      <c r="BT74" s="36">
        <v>86259</v>
      </c>
      <c r="BU74" s="36">
        <v>86190.950226611807</v>
      </c>
      <c r="BV74" s="36">
        <v>86291.724195977658</v>
      </c>
      <c r="BW74" s="36">
        <v>86173.725928337532</v>
      </c>
      <c r="BX74" s="36">
        <v>86053.451451943663</v>
      </c>
      <c r="BY74" s="36">
        <v>85789.007234101562</v>
      </c>
      <c r="CA74" s="36">
        <v>83082.286393667135</v>
      </c>
      <c r="CB74" s="36">
        <v>84076.709105090515</v>
      </c>
      <c r="CC74" s="36">
        <v>84203.318920951671</v>
      </c>
      <c r="CD74" s="36">
        <v>84127.353031434977</v>
      </c>
      <c r="CE74" s="36">
        <v>84009.508510518062</v>
      </c>
      <c r="CF74" s="36">
        <v>83943.233362225204</v>
      </c>
      <c r="CG74" s="36">
        <v>84041.379313802201</v>
      </c>
      <c r="CH74" s="36">
        <v>83926.458245049493</v>
      </c>
      <c r="CI74" s="36">
        <v>83809.320327287773</v>
      </c>
      <c r="CJ74" s="36">
        <v>83551.772375545188</v>
      </c>
    </row>
    <row r="75" spans="1:88" s="70" customFormat="1" x14ac:dyDescent="0.2">
      <c r="A75" s="40" t="s">
        <v>8</v>
      </c>
      <c r="B75" s="46">
        <v>82748.399999999994</v>
      </c>
      <c r="C75" s="46">
        <v>83217.02</v>
      </c>
      <c r="D75" s="46">
        <v>83269.89999999998</v>
      </c>
      <c r="E75" s="46">
        <v>83239.310000000012</v>
      </c>
      <c r="F75" s="46">
        <v>83056.130000000019</v>
      </c>
      <c r="G75" s="46">
        <v>83073.170000000027</v>
      </c>
      <c r="H75" s="46">
        <v>83100.490000000034</v>
      </c>
      <c r="I75" s="46">
        <v>82968.180000000037</v>
      </c>
      <c r="J75" s="46">
        <v>82854.399999999965</v>
      </c>
      <c r="K75" s="46">
        <v>82518.239999999991</v>
      </c>
      <c r="L75" s="46"/>
      <c r="M75" s="46">
        <v>83427.979999999967</v>
      </c>
      <c r="N75" s="46">
        <v>84126.47000000003</v>
      </c>
      <c r="O75" s="46">
        <v>84155.06</v>
      </c>
      <c r="P75" s="46">
        <v>84115.329999999958</v>
      </c>
      <c r="Q75" s="46">
        <v>83841.259999999966</v>
      </c>
      <c r="R75" s="46">
        <v>83871.75999999998</v>
      </c>
      <c r="S75" s="46">
        <v>83843.77</v>
      </c>
      <c r="T75" s="46">
        <v>83770.72000000003</v>
      </c>
      <c r="U75" s="46">
        <v>83769.939999999988</v>
      </c>
      <c r="V75" s="46">
        <v>83474.99000000002</v>
      </c>
      <c r="X75" s="46">
        <v>84010.299999999959</v>
      </c>
      <c r="Y75" s="46">
        <v>84990.530000000013</v>
      </c>
      <c r="Z75" s="46">
        <v>84965.119999999966</v>
      </c>
      <c r="AA75" s="46">
        <v>84927.510000000009</v>
      </c>
      <c r="AB75" s="46">
        <v>84793.989999999962</v>
      </c>
      <c r="AC75" s="46">
        <v>84647.930000000022</v>
      </c>
      <c r="AD75" s="46">
        <v>84684.160000000018</v>
      </c>
      <c r="AE75" s="46">
        <v>84563.930000000022</v>
      </c>
      <c r="AF75" s="46">
        <v>84550.420000000013</v>
      </c>
      <c r="AG75" s="46">
        <v>84258.469999999987</v>
      </c>
      <c r="AI75" s="46">
        <v>85742.589999999938</v>
      </c>
      <c r="AJ75" s="46">
        <v>85755.359999999971</v>
      </c>
      <c r="AK75" s="46">
        <v>85626.770000000019</v>
      </c>
      <c r="AL75" s="46">
        <v>85387.14</v>
      </c>
      <c r="AM75" s="46">
        <v>85324.910000000062</v>
      </c>
      <c r="AN75" s="46">
        <v>85022.010000000068</v>
      </c>
      <c r="AO75" s="46">
        <v>85089.87000000001</v>
      </c>
      <c r="AP75" s="46">
        <v>85032.142999999996</v>
      </c>
      <c r="AQ75" s="46">
        <v>84930.769999999917</v>
      </c>
      <c r="AR75" s="46">
        <v>84734.73</v>
      </c>
      <c r="AT75" s="46">
        <v>86453.819999999963</v>
      </c>
      <c r="AU75" s="46">
        <v>87619.079999999958</v>
      </c>
      <c r="AV75" s="46">
        <v>87604.830000000031</v>
      </c>
      <c r="AW75" s="46">
        <v>87494.400000000009</v>
      </c>
      <c r="AX75" s="46">
        <v>87417.449999999983</v>
      </c>
      <c r="AY75" s="46">
        <v>87145.38</v>
      </c>
      <c r="AZ75" s="46">
        <v>87063.22000000003</v>
      </c>
      <c r="BA75" s="46">
        <v>86990.510000000009</v>
      </c>
      <c r="BB75" s="46">
        <v>86948.909999999974</v>
      </c>
      <c r="BC75" s="46">
        <v>86690.849999999948</v>
      </c>
      <c r="BE75" s="46">
        <v>86481.290000000037</v>
      </c>
      <c r="BF75" s="46">
        <v>87631.439999999988</v>
      </c>
      <c r="BG75" s="46">
        <v>87754.42</v>
      </c>
      <c r="BH75" s="46">
        <v>87651.670000000027</v>
      </c>
      <c r="BI75" s="46">
        <v>87543.050000000017</v>
      </c>
      <c r="BJ75" s="46">
        <v>87469.939999999944</v>
      </c>
      <c r="BK75" s="46">
        <v>87578.36</v>
      </c>
      <c r="BL75" s="46">
        <v>87460.760000000038</v>
      </c>
      <c r="BM75" s="46">
        <v>87330.549999999959</v>
      </c>
      <c r="BN75" s="46">
        <v>87069.529999999984</v>
      </c>
      <c r="BP75" s="46">
        <v>85280.329999999958</v>
      </c>
      <c r="BQ75" s="46">
        <v>86323.089999999938</v>
      </c>
      <c r="BR75" s="46">
        <v>86449.769999999975</v>
      </c>
      <c r="BS75" s="46">
        <v>86377.66</v>
      </c>
      <c r="BT75" s="46">
        <v>86245.5</v>
      </c>
      <c r="BU75" s="46">
        <v>86133.249999999956</v>
      </c>
      <c r="BV75" s="46"/>
      <c r="BW75" s="46"/>
      <c r="BX75" s="46"/>
      <c r="BY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</row>
    <row r="76" spans="1:88" x14ac:dyDescent="0.2">
      <c r="A76" s="35" t="s">
        <v>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T76" s="38">
        <f t="shared" ref="AT76:BC76" si="108">IF(AT75&gt;0,AT75-AT74, " ")</f>
        <v>0</v>
      </c>
      <c r="AU76" s="38">
        <f t="shared" si="108"/>
        <v>0</v>
      </c>
      <c r="AV76" s="38">
        <f t="shared" si="108"/>
        <v>0</v>
      </c>
      <c r="AW76" s="38">
        <f t="shared" si="108"/>
        <v>0</v>
      </c>
      <c r="AX76" s="38">
        <f t="shared" si="108"/>
        <v>0</v>
      </c>
      <c r="AY76" s="38">
        <f t="shared" si="108"/>
        <v>0</v>
      </c>
      <c r="AZ76" s="38">
        <f t="shared" si="108"/>
        <v>0</v>
      </c>
      <c r="BA76" s="38">
        <f t="shared" si="108"/>
        <v>0</v>
      </c>
      <c r="BB76" s="38">
        <f t="shared" si="108"/>
        <v>0</v>
      </c>
      <c r="BC76" s="38">
        <f t="shared" si="108"/>
        <v>0</v>
      </c>
      <c r="BE76" s="38">
        <f t="shared" ref="BE76:BN76" si="109">IF(BE75&gt;0,BE75-BE74, " ")</f>
        <v>-10.190000000002328</v>
      </c>
      <c r="BF76" s="38">
        <f t="shared" si="109"/>
        <v>4.0600000000122236</v>
      </c>
      <c r="BG76" s="38">
        <f t="shared" si="109"/>
        <v>4.5</v>
      </c>
      <c r="BH76" s="38">
        <f t="shared" si="109"/>
        <v>-0.50999999999476131</v>
      </c>
      <c r="BI76" s="38">
        <f t="shared" si="109"/>
        <v>3.5</v>
      </c>
      <c r="BJ76" s="38">
        <f t="shared" si="109"/>
        <v>-0.55000000003201421</v>
      </c>
      <c r="BK76" s="38">
        <f t="shared" si="109"/>
        <v>5.6000000000058208</v>
      </c>
      <c r="BL76" s="38">
        <f t="shared" si="109"/>
        <v>7.75</v>
      </c>
      <c r="BM76" s="38">
        <f t="shared" si="109"/>
        <v>-0.40000000002328306</v>
      </c>
      <c r="BN76" s="38">
        <f t="shared" si="109"/>
        <v>6.9499999999970896</v>
      </c>
      <c r="BP76" s="38">
        <f t="shared" ref="BP76:BY76" si="110">IF(BP75&gt;0,BP75-BP74, " ")</f>
        <v>-26.619999999995343</v>
      </c>
      <c r="BQ76" s="38">
        <f t="shared" si="110"/>
        <v>-4.9100000000617001</v>
      </c>
      <c r="BR76" s="38">
        <f t="shared" si="110"/>
        <v>-8.2300000000250293</v>
      </c>
      <c r="BS76" s="38">
        <f t="shared" si="110"/>
        <v>-2.3399999999965075</v>
      </c>
      <c r="BT76" s="38">
        <f t="shared" si="110"/>
        <v>-13.5</v>
      </c>
      <c r="BU76" s="38">
        <f t="shared" si="110"/>
        <v>-57.700226611850667</v>
      </c>
      <c r="BV76" s="38" t="str">
        <f t="shared" si="110"/>
        <v xml:space="preserve"> </v>
      </c>
      <c r="BW76" s="38" t="str">
        <f t="shared" si="110"/>
        <v xml:space="preserve"> </v>
      </c>
      <c r="BX76" s="38" t="str">
        <f t="shared" si="110"/>
        <v xml:space="preserve"> </v>
      </c>
      <c r="BY76" s="38" t="str">
        <f t="shared" si="110"/>
        <v xml:space="preserve"> </v>
      </c>
      <c r="CA76" s="38" t="str">
        <f t="shared" ref="CA76:CJ76" si="111">IF(CA75&gt;0,CA75-CA74, " ")</f>
        <v xml:space="preserve"> </v>
      </c>
      <c r="CB76" s="38" t="str">
        <f t="shared" si="111"/>
        <v xml:space="preserve"> </v>
      </c>
      <c r="CC76" s="38" t="str">
        <f t="shared" si="111"/>
        <v xml:space="preserve"> </v>
      </c>
      <c r="CD76" s="38" t="str">
        <f t="shared" si="111"/>
        <v xml:space="preserve"> </v>
      </c>
      <c r="CE76" s="38" t="str">
        <f t="shared" si="111"/>
        <v xml:space="preserve"> </v>
      </c>
      <c r="CF76" s="38" t="str">
        <f t="shared" si="111"/>
        <v xml:space="preserve"> </v>
      </c>
      <c r="CG76" s="38" t="str">
        <f t="shared" si="111"/>
        <v xml:space="preserve"> </v>
      </c>
      <c r="CH76" s="38" t="str">
        <f t="shared" si="111"/>
        <v xml:space="preserve"> </v>
      </c>
      <c r="CI76" s="38" t="str">
        <f t="shared" si="111"/>
        <v xml:space="preserve"> </v>
      </c>
      <c r="CJ76" s="38" t="str">
        <f t="shared" si="111"/>
        <v xml:space="preserve"> </v>
      </c>
    </row>
    <row r="77" spans="1:88" x14ac:dyDescent="0.2">
      <c r="A77" s="40" t="s">
        <v>10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T77" s="41">
        <f t="shared" ref="AT77:AU77" si="112">(IF(AT75&gt;0,AT76/AT74," "))</f>
        <v>0</v>
      </c>
      <c r="AU77" s="41">
        <f t="shared" si="112"/>
        <v>0</v>
      </c>
      <c r="AV77" s="41">
        <f>(IF(AV75&gt;0,AV76/AV74," "))</f>
        <v>0</v>
      </c>
      <c r="AW77" s="41">
        <f t="shared" ref="AW77:BC77" si="113">(IF(AW75&gt;0,AW76/AW74," "))</f>
        <v>0</v>
      </c>
      <c r="AX77" s="41">
        <f t="shared" si="113"/>
        <v>0</v>
      </c>
      <c r="AY77" s="41">
        <f t="shared" si="113"/>
        <v>0</v>
      </c>
      <c r="AZ77" s="41">
        <f t="shared" si="113"/>
        <v>0</v>
      </c>
      <c r="BA77" s="41">
        <f t="shared" si="113"/>
        <v>0</v>
      </c>
      <c r="BB77" s="41">
        <f t="shared" si="113"/>
        <v>0</v>
      </c>
      <c r="BC77" s="41">
        <f t="shared" si="113"/>
        <v>0</v>
      </c>
      <c r="BE77" s="41">
        <f t="shared" ref="BE77:BF77" si="114">(IF(BE75&gt;0,BE76/BE74," "))</f>
        <v>-1.1781507265226961E-4</v>
      </c>
      <c r="BF77" s="41">
        <f t="shared" si="114"/>
        <v>4.6332550397058824E-5</v>
      </c>
      <c r="BG77" s="41">
        <f>(IF(BG75&gt;0,BG76/BG74," "))</f>
        <v>5.1282098034961172E-5</v>
      </c>
      <c r="BH77" s="41">
        <f t="shared" ref="BH77:BN77" si="115">(IF(BH75&gt;0,BH76/BH74," "))</f>
        <v>-5.8184519768334479E-6</v>
      </c>
      <c r="BI77" s="41">
        <f t="shared" si="115"/>
        <v>3.9981928168467847E-5</v>
      </c>
      <c r="BJ77" s="41">
        <f t="shared" si="115"/>
        <v>-6.2878349033144138E-6</v>
      </c>
      <c r="BK77" s="41">
        <f t="shared" si="115"/>
        <v>6.3946825474106578E-5</v>
      </c>
      <c r="BL77" s="41">
        <f t="shared" si="115"/>
        <v>8.8619019516881085E-5</v>
      </c>
      <c r="BM77" s="41">
        <f t="shared" si="115"/>
        <v>-4.5802776681495292E-6</v>
      </c>
      <c r="BN77" s="41">
        <f t="shared" si="115"/>
        <v>7.9827636626402413E-5</v>
      </c>
      <c r="BP77" s="41">
        <f t="shared" ref="BP77:BQ77" si="116">(IF(BP75&gt;0,BP76/BP74," "))</f>
        <v>-3.1204960439911822E-4</v>
      </c>
      <c r="BQ77" s="41">
        <f t="shared" si="116"/>
        <v>-5.687610045479682E-5</v>
      </c>
      <c r="BR77" s="41">
        <f>(IF(BR75&gt;0,BR76/BR74," "))</f>
        <v>-9.5190728446471453E-5</v>
      </c>
      <c r="BS77" s="41">
        <f t="shared" ref="BS77:BY77" si="117">(IF(BS75&gt;0,BS76/BS74," "))</f>
        <v>-2.7089604074976934E-5</v>
      </c>
      <c r="BT77" s="41">
        <f t="shared" si="117"/>
        <v>-1.5650540813132543E-4</v>
      </c>
      <c r="BU77" s="41">
        <f t="shared" si="117"/>
        <v>-6.694464611440783E-4</v>
      </c>
      <c r="BV77" s="41" t="str">
        <f t="shared" si="117"/>
        <v xml:space="preserve"> </v>
      </c>
      <c r="BW77" s="41" t="str">
        <f t="shared" si="117"/>
        <v xml:space="preserve"> </v>
      </c>
      <c r="BX77" s="41" t="str">
        <f t="shared" si="117"/>
        <v xml:space="preserve"> </v>
      </c>
      <c r="BY77" s="41" t="str">
        <f t="shared" si="117"/>
        <v xml:space="preserve"> </v>
      </c>
      <c r="CA77" s="41" t="str">
        <f t="shared" ref="CA77:CB77" si="118">(IF(CA75&gt;0,CA76/CA74," "))</f>
        <v xml:space="preserve"> </v>
      </c>
      <c r="CB77" s="41" t="str">
        <f t="shared" si="118"/>
        <v xml:space="preserve"> </v>
      </c>
      <c r="CC77" s="41" t="str">
        <f>(IF(CC75&gt;0,CC76/CC74," "))</f>
        <v xml:space="preserve"> </v>
      </c>
      <c r="CD77" s="41" t="str">
        <f t="shared" ref="CD77:CJ77" si="119">(IF(CD75&gt;0,CD76/CD74," "))</f>
        <v xml:space="preserve"> </v>
      </c>
      <c r="CE77" s="41" t="str">
        <f t="shared" si="119"/>
        <v xml:space="preserve"> </v>
      </c>
      <c r="CF77" s="41" t="str">
        <f t="shared" si="119"/>
        <v xml:space="preserve"> </v>
      </c>
      <c r="CG77" s="41" t="str">
        <f t="shared" si="119"/>
        <v xml:space="preserve"> </v>
      </c>
      <c r="CH77" s="41" t="str">
        <f t="shared" si="119"/>
        <v xml:space="preserve"> </v>
      </c>
      <c r="CI77" s="41" t="str">
        <f t="shared" si="119"/>
        <v xml:space="preserve"> </v>
      </c>
      <c r="CJ77" s="41" t="str">
        <f t="shared" si="119"/>
        <v xml:space="preserve"> </v>
      </c>
    </row>
    <row r="79" spans="1:88" x14ac:dyDescent="0.2">
      <c r="A79" s="22" t="s">
        <v>39</v>
      </c>
      <c r="B79" s="63" t="s">
        <v>70</v>
      </c>
      <c r="C79" s="63" t="s">
        <v>71</v>
      </c>
      <c r="D79" s="63" t="s">
        <v>72</v>
      </c>
      <c r="E79" s="63" t="s">
        <v>73</v>
      </c>
      <c r="F79" s="63" t="s">
        <v>74</v>
      </c>
      <c r="G79" s="63" t="s">
        <v>75</v>
      </c>
      <c r="H79" s="63" t="s">
        <v>76</v>
      </c>
      <c r="I79" s="63" t="s">
        <v>77</v>
      </c>
      <c r="J79" s="63" t="s">
        <v>78</v>
      </c>
      <c r="K79" s="63" t="s">
        <v>79</v>
      </c>
      <c r="L79" s="63"/>
      <c r="M79" s="63" t="s">
        <v>80</v>
      </c>
      <c r="N79" s="63" t="s">
        <v>81</v>
      </c>
      <c r="O79" s="63" t="s">
        <v>82</v>
      </c>
      <c r="P79" s="63" t="s">
        <v>83</v>
      </c>
      <c r="Q79" s="63" t="s">
        <v>84</v>
      </c>
      <c r="R79" s="63" t="s">
        <v>85</v>
      </c>
      <c r="S79" s="63" t="s">
        <v>86</v>
      </c>
      <c r="T79" s="63" t="s">
        <v>87</v>
      </c>
      <c r="U79" s="63" t="s">
        <v>88</v>
      </c>
      <c r="V79" s="63" t="s">
        <v>89</v>
      </c>
      <c r="X79" s="63" t="s">
        <v>90</v>
      </c>
      <c r="Y79" s="63" t="s">
        <v>91</v>
      </c>
      <c r="Z79" s="63" t="s">
        <v>92</v>
      </c>
      <c r="AA79" s="63" t="s">
        <v>93</v>
      </c>
      <c r="AB79" s="63" t="s">
        <v>94</v>
      </c>
      <c r="AC79" s="63" t="s">
        <v>95</v>
      </c>
      <c r="AD79" s="63" t="s">
        <v>96</v>
      </c>
      <c r="AE79" s="63" t="s">
        <v>97</v>
      </c>
      <c r="AF79" s="63" t="s">
        <v>98</v>
      </c>
      <c r="AG79" s="63" t="s">
        <v>99</v>
      </c>
      <c r="AH79" t="str">
        <f>A79</f>
        <v>Grade 10 Only</v>
      </c>
      <c r="AI79" s="63" t="s">
        <v>100</v>
      </c>
      <c r="AJ79" s="63" t="s">
        <v>101</v>
      </c>
      <c r="AK79" s="63" t="s">
        <v>102</v>
      </c>
      <c r="AL79" s="63" t="s">
        <v>103</v>
      </c>
      <c r="AM79" s="63" t="s">
        <v>104</v>
      </c>
      <c r="AN79" s="63" t="s">
        <v>105</v>
      </c>
      <c r="AO79" s="63" t="s">
        <v>106</v>
      </c>
      <c r="AP79" s="63" t="s">
        <v>107</v>
      </c>
      <c r="AQ79" s="63" t="s">
        <v>108</v>
      </c>
      <c r="AR79" s="63" t="s">
        <v>109</v>
      </c>
      <c r="AS79" t="str">
        <f>AH79</f>
        <v>Grade 10 Only</v>
      </c>
      <c r="AT79" s="63" t="s">
        <v>126</v>
      </c>
      <c r="AU79" s="63" t="s">
        <v>127</v>
      </c>
      <c r="AV79" s="63" t="s">
        <v>128</v>
      </c>
      <c r="AW79" s="63" t="s">
        <v>129</v>
      </c>
      <c r="AX79" s="63" t="s">
        <v>130</v>
      </c>
      <c r="AY79" s="63" t="s">
        <v>131</v>
      </c>
      <c r="AZ79" s="63" t="s">
        <v>132</v>
      </c>
      <c r="BA79" s="63" t="s">
        <v>133</v>
      </c>
      <c r="BB79" s="63" t="s">
        <v>134</v>
      </c>
      <c r="BC79" s="63" t="s">
        <v>135</v>
      </c>
      <c r="BD79" t="str">
        <f>AS79</f>
        <v>Grade 10 Only</v>
      </c>
      <c r="BE79" s="63" t="s">
        <v>136</v>
      </c>
      <c r="BF79" s="63" t="s">
        <v>137</v>
      </c>
      <c r="BG79" s="63" t="s">
        <v>138</v>
      </c>
      <c r="BH79" s="63" t="s">
        <v>139</v>
      </c>
      <c r="BI79" s="63" t="s">
        <v>140</v>
      </c>
      <c r="BJ79" s="63" t="s">
        <v>141</v>
      </c>
      <c r="BK79" s="63" t="s">
        <v>142</v>
      </c>
      <c r="BL79" s="63" t="s">
        <v>143</v>
      </c>
      <c r="BM79" s="63" t="s">
        <v>144</v>
      </c>
      <c r="BN79" s="63" t="s">
        <v>145</v>
      </c>
      <c r="BO79" t="str">
        <f>BD79</f>
        <v>Grade 10 Only</v>
      </c>
      <c r="BP79" s="173" t="s">
        <v>191</v>
      </c>
      <c r="BQ79" s="173" t="s">
        <v>173</v>
      </c>
      <c r="BR79" s="173" t="s">
        <v>174</v>
      </c>
      <c r="BS79" s="173" t="s">
        <v>175</v>
      </c>
      <c r="BT79" s="173" t="s">
        <v>176</v>
      </c>
      <c r="BU79" s="173" t="s">
        <v>177</v>
      </c>
      <c r="BV79" s="173" t="s">
        <v>178</v>
      </c>
      <c r="BW79" s="173" t="s">
        <v>179</v>
      </c>
      <c r="BX79" s="173" t="s">
        <v>180</v>
      </c>
      <c r="BY79" s="173" t="s">
        <v>181</v>
      </c>
      <c r="BZ79" t="str">
        <f>BO79</f>
        <v>Grade 10 Only</v>
      </c>
      <c r="CA79" s="173" t="s">
        <v>192</v>
      </c>
      <c r="CB79" s="173" t="s">
        <v>182</v>
      </c>
      <c r="CC79" s="173" t="s">
        <v>183</v>
      </c>
      <c r="CD79" s="173" t="s">
        <v>184</v>
      </c>
      <c r="CE79" s="173" t="s">
        <v>185</v>
      </c>
      <c r="CF79" s="173" t="s">
        <v>186</v>
      </c>
      <c r="CG79" s="173" t="s">
        <v>187</v>
      </c>
      <c r="CH79" s="173" t="s">
        <v>188</v>
      </c>
      <c r="CI79" s="173" t="s">
        <v>189</v>
      </c>
      <c r="CJ79" s="173" t="s">
        <v>190</v>
      </c>
    </row>
    <row r="80" spans="1:88" s="138" customFormat="1" x14ac:dyDescent="0.2">
      <c r="A80" s="141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</row>
    <row r="81" spans="1:88" s="70" customFormat="1" x14ac:dyDescent="0.2">
      <c r="A81" s="35" t="str">
        <f>D1</f>
        <v>Feb 2024 FC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T81" s="36">
        <v>83563.319999999963</v>
      </c>
      <c r="AU81" s="36">
        <v>84760.109999999971</v>
      </c>
      <c r="AV81" s="36">
        <v>84671.699999999953</v>
      </c>
      <c r="AW81" s="36">
        <v>84484.91</v>
      </c>
      <c r="AX81" s="36">
        <v>84325.78</v>
      </c>
      <c r="AY81" s="36">
        <v>83863.950000000041</v>
      </c>
      <c r="AZ81" s="36">
        <v>83757.350000000006</v>
      </c>
      <c r="BA81" s="36">
        <v>83486.730000000025</v>
      </c>
      <c r="BB81" s="36">
        <v>83299.410000000047</v>
      </c>
      <c r="BC81" s="36">
        <v>82885.510000000038</v>
      </c>
      <c r="BE81" s="36">
        <v>86104.899999999951</v>
      </c>
      <c r="BF81" s="36">
        <v>87299.89999999998</v>
      </c>
      <c r="BG81" s="36">
        <v>87311.789999999935</v>
      </c>
      <c r="BH81" s="36">
        <v>87055.629999999874</v>
      </c>
      <c r="BI81" s="36">
        <v>86794.829999999944</v>
      </c>
      <c r="BJ81" s="36">
        <v>86407.789999999906</v>
      </c>
      <c r="BK81" s="36">
        <v>86510.079999999987</v>
      </c>
      <c r="BL81" s="36">
        <v>86207.12</v>
      </c>
      <c r="BM81" s="36">
        <v>85899.079999999987</v>
      </c>
      <c r="BN81" s="36">
        <v>85473.999999999985</v>
      </c>
      <c r="BP81" s="36">
        <v>86898.740000000049</v>
      </c>
      <c r="BQ81" s="36">
        <v>88056</v>
      </c>
      <c r="BR81" s="36">
        <v>88025</v>
      </c>
      <c r="BS81" s="36">
        <v>87783</v>
      </c>
      <c r="BT81" s="36">
        <v>87569</v>
      </c>
      <c r="BU81" s="36">
        <v>87178.507781050983</v>
      </c>
      <c r="BV81" s="36">
        <v>87281.710160847186</v>
      </c>
      <c r="BW81" s="36">
        <v>86976.047896862117</v>
      </c>
      <c r="BX81" s="36">
        <v>86665.260321611364</v>
      </c>
      <c r="BY81" s="36">
        <v>86236.388803342357</v>
      </c>
      <c r="CA81" s="36">
        <v>85592.620250416396</v>
      </c>
      <c r="CB81" s="36">
        <v>86732.486210624702</v>
      </c>
      <c r="CC81" s="36">
        <v>86701.952151928766</v>
      </c>
      <c r="CD81" s="36">
        <v>86463.589500173388</v>
      </c>
      <c r="CE81" s="36">
        <v>86252.805998207885</v>
      </c>
      <c r="CF81" s="36">
        <v>85868.183019701566</v>
      </c>
      <c r="CG81" s="36">
        <v>85969.834230096967</v>
      </c>
      <c r="CH81" s="36">
        <v>85668.766181398489</v>
      </c>
      <c r="CI81" s="36">
        <v>85362.649856731587</v>
      </c>
      <c r="CJ81" s="36">
        <v>84940.224433768977</v>
      </c>
    </row>
    <row r="82" spans="1:88" s="33" customFormat="1" x14ac:dyDescent="0.2">
      <c r="A82" s="40" t="s">
        <v>8</v>
      </c>
      <c r="B82" s="46">
        <v>81509.41</v>
      </c>
      <c r="C82" s="46">
        <v>82212.820000000051</v>
      </c>
      <c r="D82" s="46">
        <v>82088.490000000034</v>
      </c>
      <c r="E82" s="46">
        <v>81835.150000000009</v>
      </c>
      <c r="F82" s="46">
        <v>81625.489999999976</v>
      </c>
      <c r="G82" s="46">
        <v>81300.680000000037</v>
      </c>
      <c r="H82" s="46">
        <v>81171.660000000033</v>
      </c>
      <c r="I82" s="46">
        <v>80906.27</v>
      </c>
      <c r="J82" s="46">
        <v>80757.930000000051</v>
      </c>
      <c r="K82" s="46">
        <v>80304.210000000021</v>
      </c>
      <c r="L82" s="46"/>
      <c r="M82" s="46">
        <v>82343.799999999974</v>
      </c>
      <c r="N82" s="46">
        <v>83069.579999999885</v>
      </c>
      <c r="O82" s="46">
        <v>82931.469999999958</v>
      </c>
      <c r="P82" s="46">
        <v>82771.50999999998</v>
      </c>
      <c r="Q82" s="46">
        <v>82567.590000000026</v>
      </c>
      <c r="R82" s="46">
        <v>82495.409999999931</v>
      </c>
      <c r="S82" s="46">
        <v>82431.289999999921</v>
      </c>
      <c r="T82" s="46">
        <v>82184.319999999963</v>
      </c>
      <c r="U82" s="46">
        <v>81905.879999999932</v>
      </c>
      <c r="V82" s="46">
        <v>81416.739999999976</v>
      </c>
      <c r="X82" s="46">
        <v>83380.819999999992</v>
      </c>
      <c r="Y82" s="46">
        <v>84329.09000000004</v>
      </c>
      <c r="Z82" s="46">
        <v>84212.890000000029</v>
      </c>
      <c r="AA82" s="46">
        <v>84062.630000000048</v>
      </c>
      <c r="AB82" s="46">
        <v>83748.149999999994</v>
      </c>
      <c r="AC82" s="46">
        <v>83534.100000000006</v>
      </c>
      <c r="AD82" s="46">
        <v>83510.23</v>
      </c>
      <c r="AE82" s="46">
        <v>83274.760000000009</v>
      </c>
      <c r="AF82" s="46">
        <v>83028.699999999953</v>
      </c>
      <c r="AG82" s="46">
        <v>82538.019999999888</v>
      </c>
      <c r="AI82" s="154">
        <v>83802.560000000027</v>
      </c>
      <c r="AJ82" s="154">
        <v>83862.690000000046</v>
      </c>
      <c r="AK82" s="154">
        <v>83762.909999999989</v>
      </c>
      <c r="AL82" s="154">
        <v>83554.590000000026</v>
      </c>
      <c r="AM82" s="154">
        <v>83387.659999999989</v>
      </c>
      <c r="AN82" s="154">
        <v>83029.469999999987</v>
      </c>
      <c r="AO82" s="154">
        <v>82983.009999999922</v>
      </c>
      <c r="AP82" s="154">
        <v>82773.079999999973</v>
      </c>
      <c r="AQ82" s="154">
        <v>82625.75</v>
      </c>
      <c r="AR82" s="46">
        <v>82339.660000000047</v>
      </c>
      <c r="AT82" s="46">
        <v>83563.319999999963</v>
      </c>
      <c r="AU82" s="46">
        <v>84760.109999999971</v>
      </c>
      <c r="AV82" s="46">
        <v>84671.699999999953</v>
      </c>
      <c r="AW82" s="46">
        <v>84484.91</v>
      </c>
      <c r="AX82" s="46">
        <v>84325.78</v>
      </c>
      <c r="AY82" s="46">
        <v>83863.950000000041</v>
      </c>
      <c r="AZ82" s="46">
        <v>83757.350000000006</v>
      </c>
      <c r="BA82" s="46">
        <v>83486.730000000025</v>
      </c>
      <c r="BB82" s="46">
        <v>83299.410000000047</v>
      </c>
      <c r="BC82" s="46">
        <v>82885.510000000038</v>
      </c>
      <c r="BE82" s="46">
        <v>86091.069999999949</v>
      </c>
      <c r="BF82" s="46">
        <v>87302.189999999988</v>
      </c>
      <c r="BG82" s="46">
        <v>87309.569999999934</v>
      </c>
      <c r="BH82" s="46">
        <v>87052.309999999867</v>
      </c>
      <c r="BI82" s="46">
        <v>86798.299999999945</v>
      </c>
      <c r="BJ82" s="46">
        <v>86416.8299999999</v>
      </c>
      <c r="BK82" s="46">
        <v>86512.479999999981</v>
      </c>
      <c r="BL82" s="46">
        <v>86215.779999999984</v>
      </c>
      <c r="BM82" s="46">
        <v>85895.47</v>
      </c>
      <c r="BN82" s="46">
        <v>85482.349999999991</v>
      </c>
      <c r="BP82" s="46">
        <v>86882.420000000027</v>
      </c>
      <c r="BQ82" s="46">
        <v>88052.500000000029</v>
      </c>
      <c r="BR82" s="46">
        <v>88020.770000000033</v>
      </c>
      <c r="BS82" s="46">
        <v>87782.31</v>
      </c>
      <c r="BT82" s="46">
        <v>87540.390000000029</v>
      </c>
      <c r="BU82" s="46">
        <v>87361.090000000026</v>
      </c>
      <c r="BV82" s="46"/>
      <c r="BW82" s="46"/>
      <c r="BX82" s="46"/>
      <c r="BY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</row>
    <row r="83" spans="1:88" x14ac:dyDescent="0.2">
      <c r="A83" s="35" t="s">
        <v>9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T83" s="38">
        <f t="shared" ref="AT83:BC83" si="120">IF(AT82&gt;0,AT82-AT81, " ")</f>
        <v>0</v>
      </c>
      <c r="AU83" s="38">
        <f t="shared" si="120"/>
        <v>0</v>
      </c>
      <c r="AV83" s="38">
        <f t="shared" si="120"/>
        <v>0</v>
      </c>
      <c r="AW83" s="38">
        <f t="shared" si="120"/>
        <v>0</v>
      </c>
      <c r="AX83" s="38">
        <f t="shared" si="120"/>
        <v>0</v>
      </c>
      <c r="AY83" s="38">
        <f t="shared" si="120"/>
        <v>0</v>
      </c>
      <c r="AZ83" s="38">
        <f t="shared" si="120"/>
        <v>0</v>
      </c>
      <c r="BA83" s="38">
        <f t="shared" si="120"/>
        <v>0</v>
      </c>
      <c r="BB83" s="38">
        <f t="shared" si="120"/>
        <v>0</v>
      </c>
      <c r="BC83" s="38">
        <f t="shared" si="120"/>
        <v>0</v>
      </c>
      <c r="BE83" s="38">
        <f t="shared" ref="BE83:BN83" si="121">IF(BE82&gt;0,BE82-BE81, " ")</f>
        <v>-13.830000000001746</v>
      </c>
      <c r="BF83" s="38">
        <f t="shared" si="121"/>
        <v>2.2900000000081491</v>
      </c>
      <c r="BG83" s="38">
        <f t="shared" si="121"/>
        <v>-2.2200000000011642</v>
      </c>
      <c r="BH83" s="38">
        <f t="shared" si="121"/>
        <v>-3.3200000000069849</v>
      </c>
      <c r="BI83" s="38">
        <f t="shared" si="121"/>
        <v>3.4700000000011642</v>
      </c>
      <c r="BJ83" s="38">
        <f t="shared" si="121"/>
        <v>9.0399999999935972</v>
      </c>
      <c r="BK83" s="38">
        <f t="shared" si="121"/>
        <v>2.3999999999941792</v>
      </c>
      <c r="BL83" s="38">
        <f t="shared" si="121"/>
        <v>8.6599999999889405</v>
      </c>
      <c r="BM83" s="38">
        <f t="shared" si="121"/>
        <v>-3.6099999999860302</v>
      </c>
      <c r="BN83" s="38">
        <f t="shared" si="121"/>
        <v>8.3500000000058208</v>
      </c>
      <c r="BP83" s="38">
        <f t="shared" ref="BP83:BY83" si="122">IF(BP82&gt;0,BP82-BP81, " ")</f>
        <v>-16.320000000021537</v>
      </c>
      <c r="BQ83" s="38">
        <f t="shared" si="122"/>
        <v>-3.4999999999708962</v>
      </c>
      <c r="BR83" s="38">
        <f t="shared" si="122"/>
        <v>-4.2299999999668216</v>
      </c>
      <c r="BS83" s="38">
        <f t="shared" si="122"/>
        <v>-0.69000000000232831</v>
      </c>
      <c r="BT83" s="38">
        <f t="shared" si="122"/>
        <v>-28.609999999971478</v>
      </c>
      <c r="BU83" s="38">
        <f t="shared" si="122"/>
        <v>182.58221894904273</v>
      </c>
      <c r="BV83" s="38" t="str">
        <f t="shared" si="122"/>
        <v xml:space="preserve"> </v>
      </c>
      <c r="BW83" s="38" t="str">
        <f t="shared" si="122"/>
        <v xml:space="preserve"> </v>
      </c>
      <c r="BX83" s="38" t="str">
        <f t="shared" si="122"/>
        <v xml:space="preserve"> </v>
      </c>
      <c r="BY83" s="38" t="str">
        <f t="shared" si="122"/>
        <v xml:space="preserve"> </v>
      </c>
      <c r="CA83" s="38" t="str">
        <f t="shared" ref="CA83:CJ83" si="123">IF(CA82&gt;0,CA82-CA81, " ")</f>
        <v xml:space="preserve"> </v>
      </c>
      <c r="CB83" s="38" t="str">
        <f t="shared" si="123"/>
        <v xml:space="preserve"> </v>
      </c>
      <c r="CC83" s="38" t="str">
        <f t="shared" si="123"/>
        <v xml:space="preserve"> </v>
      </c>
      <c r="CD83" s="38" t="str">
        <f t="shared" si="123"/>
        <v xml:space="preserve"> </v>
      </c>
      <c r="CE83" s="38" t="str">
        <f t="shared" si="123"/>
        <v xml:space="preserve"> </v>
      </c>
      <c r="CF83" s="38" t="str">
        <f t="shared" si="123"/>
        <v xml:space="preserve"> </v>
      </c>
      <c r="CG83" s="38" t="str">
        <f t="shared" si="123"/>
        <v xml:space="preserve"> </v>
      </c>
      <c r="CH83" s="38" t="str">
        <f t="shared" si="123"/>
        <v xml:space="preserve"> </v>
      </c>
      <c r="CI83" s="38" t="str">
        <f t="shared" si="123"/>
        <v xml:space="preserve"> </v>
      </c>
      <c r="CJ83" s="38" t="str">
        <f t="shared" si="123"/>
        <v xml:space="preserve"> </v>
      </c>
    </row>
    <row r="84" spans="1:88" x14ac:dyDescent="0.2">
      <c r="A84" s="40" t="s">
        <v>10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T84" s="41">
        <f t="shared" ref="AT84:AU84" si="124">(IF(AT82&gt;0,AT83/AT81," "))</f>
        <v>0</v>
      </c>
      <c r="AU84" s="41">
        <f t="shared" si="124"/>
        <v>0</v>
      </c>
      <c r="AV84" s="41">
        <f>(IF(AV82&gt;0,AV83/AV81," "))</f>
        <v>0</v>
      </c>
      <c r="AW84" s="41">
        <f t="shared" ref="AW84:BC84" si="125">(IF(AW82&gt;0,AW83/AW81," "))</f>
        <v>0</v>
      </c>
      <c r="AX84" s="41">
        <f t="shared" si="125"/>
        <v>0</v>
      </c>
      <c r="AY84" s="41">
        <f t="shared" si="125"/>
        <v>0</v>
      </c>
      <c r="AZ84" s="41">
        <f t="shared" si="125"/>
        <v>0</v>
      </c>
      <c r="BA84" s="41">
        <f t="shared" si="125"/>
        <v>0</v>
      </c>
      <c r="BB84" s="41">
        <f t="shared" si="125"/>
        <v>0</v>
      </c>
      <c r="BC84" s="41">
        <f t="shared" si="125"/>
        <v>0</v>
      </c>
      <c r="BE84" s="41">
        <f t="shared" ref="BE84:BF84" si="126">(IF(BE82&gt;0,BE83/BE81," "))</f>
        <v>-1.606180368364838E-4</v>
      </c>
      <c r="BF84" s="41">
        <f t="shared" si="126"/>
        <v>2.62314160727349E-5</v>
      </c>
      <c r="BG84" s="41">
        <f>(IF(BG82&gt;0,BG83/BG81," "))</f>
        <v>-2.542611942787069E-5</v>
      </c>
      <c r="BH84" s="41">
        <f t="shared" ref="BH84:BN84" si="127">(IF(BH82&gt;0,BH83/BH81," "))</f>
        <v>-3.8136534076049874E-5</v>
      </c>
      <c r="BI84" s="41">
        <f t="shared" si="127"/>
        <v>3.9979339783270115E-5</v>
      </c>
      <c r="BJ84" s="41">
        <f t="shared" si="127"/>
        <v>1.0462019685949157E-4</v>
      </c>
      <c r="BK84" s="41">
        <f t="shared" si="127"/>
        <v>2.774243186452006E-5</v>
      </c>
      <c r="BL84" s="41">
        <f t="shared" si="127"/>
        <v>1.0045573961859463E-4</v>
      </c>
      <c r="BM84" s="41">
        <f t="shared" si="127"/>
        <v>-4.2026061280121169E-5</v>
      </c>
      <c r="BN84" s="41">
        <f t="shared" si="127"/>
        <v>9.7690525773987669E-5</v>
      </c>
      <c r="BP84" s="41">
        <f t="shared" ref="BP84:BQ84" si="128">(IF(BP82&gt;0,BP83/BP81," "))</f>
        <v>-1.878047944080838E-4</v>
      </c>
      <c r="BQ84" s="41">
        <f t="shared" si="128"/>
        <v>-3.9747433451109475E-5</v>
      </c>
      <c r="BR84" s="41">
        <f>(IF(BR82&gt;0,BR83/BR81," "))</f>
        <v>-4.8054529962701752E-5</v>
      </c>
      <c r="BS84" s="41">
        <f t="shared" ref="BS84:BY84" si="129">(IF(BS82&gt;0,BS83/BS81," "))</f>
        <v>-7.8602918560806571E-6</v>
      </c>
      <c r="BT84" s="41">
        <f t="shared" si="129"/>
        <v>-3.2671379140987656E-4</v>
      </c>
      <c r="BU84" s="41">
        <f t="shared" si="129"/>
        <v>2.0943489811456554E-3</v>
      </c>
      <c r="BV84" s="41" t="str">
        <f t="shared" si="129"/>
        <v xml:space="preserve"> </v>
      </c>
      <c r="BW84" s="41" t="str">
        <f t="shared" si="129"/>
        <v xml:space="preserve"> </v>
      </c>
      <c r="BX84" s="41" t="str">
        <f t="shared" si="129"/>
        <v xml:space="preserve"> </v>
      </c>
      <c r="BY84" s="41" t="str">
        <f t="shared" si="129"/>
        <v xml:space="preserve"> </v>
      </c>
      <c r="CA84" s="41" t="str">
        <f t="shared" ref="CA84:CB84" si="130">(IF(CA82&gt;0,CA83/CA81," "))</f>
        <v xml:space="preserve"> </v>
      </c>
      <c r="CB84" s="41" t="str">
        <f t="shared" si="130"/>
        <v xml:space="preserve"> </v>
      </c>
      <c r="CC84" s="41" t="str">
        <f>(IF(CC82&gt;0,CC83/CC81," "))</f>
        <v xml:space="preserve"> </v>
      </c>
      <c r="CD84" s="41" t="str">
        <f t="shared" ref="CD84:CJ84" si="131">(IF(CD82&gt;0,CD83/CD81," "))</f>
        <v xml:space="preserve"> </v>
      </c>
      <c r="CE84" s="41" t="str">
        <f t="shared" si="131"/>
        <v xml:space="preserve"> </v>
      </c>
      <c r="CF84" s="41" t="str">
        <f t="shared" si="131"/>
        <v xml:space="preserve"> </v>
      </c>
      <c r="CG84" s="41" t="str">
        <f t="shared" si="131"/>
        <v xml:space="preserve"> </v>
      </c>
      <c r="CH84" s="41" t="str">
        <f t="shared" si="131"/>
        <v xml:space="preserve"> </v>
      </c>
      <c r="CI84" s="41" t="str">
        <f t="shared" si="131"/>
        <v xml:space="preserve"> </v>
      </c>
      <c r="CJ84" s="41" t="str">
        <f t="shared" si="131"/>
        <v xml:space="preserve"> </v>
      </c>
    </row>
    <row r="86" spans="1:88" x14ac:dyDescent="0.2">
      <c r="A86" s="22" t="s">
        <v>40</v>
      </c>
      <c r="B86" s="63" t="s">
        <v>70</v>
      </c>
      <c r="C86" s="63" t="s">
        <v>71</v>
      </c>
      <c r="D86" s="63" t="s">
        <v>72</v>
      </c>
      <c r="E86" s="63" t="s">
        <v>73</v>
      </c>
      <c r="F86" s="63" t="s">
        <v>74</v>
      </c>
      <c r="G86" s="63" t="s">
        <v>75</v>
      </c>
      <c r="H86" s="63" t="s">
        <v>76</v>
      </c>
      <c r="I86" s="63" t="s">
        <v>77</v>
      </c>
      <c r="J86" s="63" t="s">
        <v>78</v>
      </c>
      <c r="K86" s="63" t="s">
        <v>79</v>
      </c>
      <c r="L86" s="63"/>
      <c r="M86" s="63" t="s">
        <v>80</v>
      </c>
      <c r="N86" s="63" t="s">
        <v>81</v>
      </c>
      <c r="O86" s="63" t="s">
        <v>82</v>
      </c>
      <c r="P86" s="63" t="s">
        <v>83</v>
      </c>
      <c r="Q86" s="63" t="s">
        <v>84</v>
      </c>
      <c r="R86" s="63" t="s">
        <v>85</v>
      </c>
      <c r="S86" s="63" t="s">
        <v>86</v>
      </c>
      <c r="T86" s="63" t="s">
        <v>87</v>
      </c>
      <c r="U86" s="63" t="s">
        <v>88</v>
      </c>
      <c r="V86" s="63" t="s">
        <v>89</v>
      </c>
      <c r="X86" s="63" t="s">
        <v>90</v>
      </c>
      <c r="Y86" s="63" t="s">
        <v>91</v>
      </c>
      <c r="Z86" s="63" t="s">
        <v>92</v>
      </c>
      <c r="AA86" s="63" t="s">
        <v>93</v>
      </c>
      <c r="AB86" s="63" t="s">
        <v>94</v>
      </c>
      <c r="AC86" s="63" t="s">
        <v>95</v>
      </c>
      <c r="AD86" s="63" t="s">
        <v>96</v>
      </c>
      <c r="AE86" s="63" t="s">
        <v>97</v>
      </c>
      <c r="AF86" s="63" t="s">
        <v>98</v>
      </c>
      <c r="AG86" s="63" t="s">
        <v>99</v>
      </c>
      <c r="AH86" t="str">
        <f>A86</f>
        <v>Grade 11 Only</v>
      </c>
      <c r="AI86" s="63" t="s">
        <v>100</v>
      </c>
      <c r="AJ86" s="63" t="s">
        <v>101</v>
      </c>
      <c r="AK86" s="63" t="s">
        <v>102</v>
      </c>
      <c r="AL86" s="63" t="s">
        <v>103</v>
      </c>
      <c r="AM86" s="63" t="s">
        <v>104</v>
      </c>
      <c r="AN86" s="63" t="s">
        <v>105</v>
      </c>
      <c r="AO86" s="63" t="s">
        <v>106</v>
      </c>
      <c r="AP86" s="63" t="s">
        <v>107</v>
      </c>
      <c r="AQ86" s="63" t="s">
        <v>108</v>
      </c>
      <c r="AR86" s="63" t="s">
        <v>109</v>
      </c>
      <c r="AS86" t="str">
        <f>AH86</f>
        <v>Grade 11 Only</v>
      </c>
      <c r="AT86" s="63" t="s">
        <v>126</v>
      </c>
      <c r="AU86" s="63" t="s">
        <v>127</v>
      </c>
      <c r="AV86" s="63" t="s">
        <v>128</v>
      </c>
      <c r="AW86" s="63" t="s">
        <v>129</v>
      </c>
      <c r="AX86" s="63" t="s">
        <v>130</v>
      </c>
      <c r="AY86" s="63" t="s">
        <v>131</v>
      </c>
      <c r="AZ86" s="63" t="s">
        <v>132</v>
      </c>
      <c r="BA86" s="63" t="s">
        <v>133</v>
      </c>
      <c r="BB86" s="63" t="s">
        <v>134</v>
      </c>
      <c r="BC86" s="63" t="s">
        <v>135</v>
      </c>
      <c r="BD86" t="str">
        <f>AS86</f>
        <v>Grade 11 Only</v>
      </c>
      <c r="BE86" s="63" t="s">
        <v>136</v>
      </c>
      <c r="BF86" s="63" t="s">
        <v>137</v>
      </c>
      <c r="BG86" s="63" t="s">
        <v>138</v>
      </c>
      <c r="BH86" s="63" t="s">
        <v>139</v>
      </c>
      <c r="BI86" s="63" t="s">
        <v>140</v>
      </c>
      <c r="BJ86" s="63" t="s">
        <v>141</v>
      </c>
      <c r="BK86" s="63" t="s">
        <v>142</v>
      </c>
      <c r="BL86" s="63" t="s">
        <v>143</v>
      </c>
      <c r="BM86" s="63" t="s">
        <v>144</v>
      </c>
      <c r="BN86" s="63" t="s">
        <v>145</v>
      </c>
      <c r="BO86" t="str">
        <f>BD86</f>
        <v>Grade 11 Only</v>
      </c>
      <c r="BP86" s="173" t="s">
        <v>191</v>
      </c>
      <c r="BQ86" s="173" t="s">
        <v>173</v>
      </c>
      <c r="BR86" s="173" t="s">
        <v>174</v>
      </c>
      <c r="BS86" s="173" t="s">
        <v>175</v>
      </c>
      <c r="BT86" s="173" t="s">
        <v>176</v>
      </c>
      <c r="BU86" s="173" t="s">
        <v>177</v>
      </c>
      <c r="BV86" s="173" t="s">
        <v>178</v>
      </c>
      <c r="BW86" s="173" t="s">
        <v>179</v>
      </c>
      <c r="BX86" s="173" t="s">
        <v>180</v>
      </c>
      <c r="BY86" s="173" t="s">
        <v>181</v>
      </c>
      <c r="BZ86" t="str">
        <f>BO86</f>
        <v>Grade 11 Only</v>
      </c>
      <c r="CA86" s="173" t="s">
        <v>192</v>
      </c>
      <c r="CB86" s="173" t="s">
        <v>182</v>
      </c>
      <c r="CC86" s="173" t="s">
        <v>183</v>
      </c>
      <c r="CD86" s="173" t="s">
        <v>184</v>
      </c>
      <c r="CE86" s="173" t="s">
        <v>185</v>
      </c>
      <c r="CF86" s="173" t="s">
        <v>186</v>
      </c>
      <c r="CG86" s="173" t="s">
        <v>187</v>
      </c>
      <c r="CH86" s="173" t="s">
        <v>188</v>
      </c>
      <c r="CI86" s="173" t="s">
        <v>189</v>
      </c>
      <c r="CJ86" s="173" t="s">
        <v>190</v>
      </c>
    </row>
    <row r="87" spans="1:88" s="138" customFormat="1" x14ac:dyDescent="0.2">
      <c r="A87" s="141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</row>
    <row r="88" spans="1:88" s="70" customFormat="1" x14ac:dyDescent="0.2">
      <c r="A88" s="35" t="str">
        <f>D1</f>
        <v>Feb 2024 FC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T88" s="36">
        <v>72742.850000000079</v>
      </c>
      <c r="AU88" s="36">
        <v>73265.73</v>
      </c>
      <c r="AV88" s="36">
        <v>72986.910000000018</v>
      </c>
      <c r="AW88" s="36">
        <v>72604.050000000032</v>
      </c>
      <c r="AX88" s="36">
        <v>72176.68000000008</v>
      </c>
      <c r="AY88" s="36">
        <v>71641.009999999966</v>
      </c>
      <c r="AZ88" s="36">
        <v>71273.620000000054</v>
      </c>
      <c r="BA88" s="36">
        <v>70657.649999999994</v>
      </c>
      <c r="BB88" s="36">
        <v>70367.800000000017</v>
      </c>
      <c r="BC88" s="36">
        <v>69859.320000000036</v>
      </c>
      <c r="BE88" s="36">
        <v>73464.280000000042</v>
      </c>
      <c r="BF88" s="36">
        <v>74016.340000000011</v>
      </c>
      <c r="BG88" s="36">
        <v>73666.530000000013</v>
      </c>
      <c r="BH88" s="36">
        <v>73263.140000000014</v>
      </c>
      <c r="BI88" s="36">
        <v>72948.25</v>
      </c>
      <c r="BJ88" s="36">
        <v>72308.120000000083</v>
      </c>
      <c r="BK88" s="36">
        <v>72167.739999999991</v>
      </c>
      <c r="BL88" s="36">
        <v>71659.139999999985</v>
      </c>
      <c r="BM88" s="36">
        <v>71311.270000000019</v>
      </c>
      <c r="BN88" s="36">
        <v>70733.349999999977</v>
      </c>
      <c r="BP88" s="36">
        <v>75008.990000000034</v>
      </c>
      <c r="BQ88" s="36">
        <v>75494</v>
      </c>
      <c r="BR88" s="36">
        <v>75214</v>
      </c>
      <c r="BS88" s="36">
        <v>74878</v>
      </c>
      <c r="BT88" s="36">
        <v>74452</v>
      </c>
      <c r="BU88" s="36">
        <v>73798.674406034494</v>
      </c>
      <c r="BV88" s="36">
        <v>73655.400622770234</v>
      </c>
      <c r="BW88" s="36">
        <v>73136.31637880276</v>
      </c>
      <c r="BX88" s="36">
        <v>72781.275411541763</v>
      </c>
      <c r="BY88" s="36">
        <v>72191.442210059846</v>
      </c>
      <c r="CA88" s="36">
        <v>74993.769634178912</v>
      </c>
      <c r="CB88" s="36">
        <v>75478.681218913887</v>
      </c>
      <c r="CC88" s="36">
        <v>75198.73803480262</v>
      </c>
      <c r="CD88" s="36">
        <v>74862.806213869102</v>
      </c>
      <c r="CE88" s="36">
        <v>74436.892655185526</v>
      </c>
      <c r="CF88" s="36">
        <v>73783.699630056653</v>
      </c>
      <c r="CG88" s="36">
        <v>73640.454919032854</v>
      </c>
      <c r="CH88" s="36">
        <v>73121.476004467695</v>
      </c>
      <c r="CI88" s="36">
        <v>72766.507079949879</v>
      </c>
      <c r="CJ88" s="36">
        <v>72176.793563816347</v>
      </c>
    </row>
    <row r="89" spans="1:88" s="33" customFormat="1" x14ac:dyDescent="0.2">
      <c r="A89" s="40" t="s">
        <v>8</v>
      </c>
      <c r="B89" s="46">
        <v>72813.73000000001</v>
      </c>
      <c r="C89" s="46">
        <v>73169.749999999956</v>
      </c>
      <c r="D89" s="46">
        <v>72856.109999999986</v>
      </c>
      <c r="E89" s="46">
        <v>72422.089999999967</v>
      </c>
      <c r="F89" s="46">
        <v>72023.049999999988</v>
      </c>
      <c r="G89" s="46">
        <v>71407.319999999949</v>
      </c>
      <c r="H89" s="46">
        <v>71157.049999999945</v>
      </c>
      <c r="I89" s="46">
        <v>70665.420000000027</v>
      </c>
      <c r="J89" s="46">
        <v>70320.61</v>
      </c>
      <c r="K89" s="46">
        <v>69739.420000000013</v>
      </c>
      <c r="L89" s="46"/>
      <c r="M89" s="46">
        <v>69989.640000000087</v>
      </c>
      <c r="N89" s="46">
        <v>70352.160000000076</v>
      </c>
      <c r="O89" s="46">
        <v>70096.480000000069</v>
      </c>
      <c r="P89" s="46">
        <v>69761.380000000077</v>
      </c>
      <c r="Q89" s="46">
        <v>69312.280000000057</v>
      </c>
      <c r="R89" s="46">
        <v>68834.61000000003</v>
      </c>
      <c r="S89" s="46">
        <v>68626.280000000028</v>
      </c>
      <c r="T89" s="46">
        <v>68219.500000000102</v>
      </c>
      <c r="U89" s="46">
        <v>67949.920000000056</v>
      </c>
      <c r="V89" s="46">
        <v>67259.110000000073</v>
      </c>
      <c r="X89" s="46">
        <v>70350.4200000001</v>
      </c>
      <c r="Y89" s="46">
        <v>70850.750000000116</v>
      </c>
      <c r="Z89" s="46">
        <v>70564.320000000109</v>
      </c>
      <c r="AA89" s="46">
        <v>70229.940000000119</v>
      </c>
      <c r="AB89" s="46">
        <v>69757.030000000057</v>
      </c>
      <c r="AC89" s="46">
        <v>69236.000000000073</v>
      </c>
      <c r="AD89" s="46">
        <v>68939.600000000035</v>
      </c>
      <c r="AE89" s="46">
        <v>68846.22000000003</v>
      </c>
      <c r="AF89" s="46">
        <v>68476.829999999973</v>
      </c>
      <c r="AG89" s="46">
        <v>67879.599999999977</v>
      </c>
      <c r="AI89" s="46">
        <v>71875.010000000009</v>
      </c>
      <c r="AJ89" s="46">
        <v>71425.670000000056</v>
      </c>
      <c r="AK89" s="46">
        <v>71143.213000000047</v>
      </c>
      <c r="AL89" s="46">
        <v>70805.020000000062</v>
      </c>
      <c r="AM89" s="46">
        <v>70542.510000000024</v>
      </c>
      <c r="AN89" s="46">
        <v>70110.300000000061</v>
      </c>
      <c r="AO89" s="46">
        <v>70042.100000000035</v>
      </c>
      <c r="AP89" s="46">
        <v>69781.899999999994</v>
      </c>
      <c r="AQ89" s="46">
        <v>69572.450000000055</v>
      </c>
      <c r="AR89" s="46">
        <v>69190.380000000063</v>
      </c>
      <c r="AT89" s="46">
        <v>72742.850000000079</v>
      </c>
      <c r="AU89" s="46">
        <v>73265.73</v>
      </c>
      <c r="AV89" s="46">
        <v>72986.910000000018</v>
      </c>
      <c r="AW89" s="46">
        <v>72604.050000000032</v>
      </c>
      <c r="AX89" s="46">
        <v>72176.68000000008</v>
      </c>
      <c r="AY89" s="46">
        <v>71641.009999999966</v>
      </c>
      <c r="AZ89" s="46">
        <v>71273.620000000054</v>
      </c>
      <c r="BA89" s="46">
        <v>70657.649999999994</v>
      </c>
      <c r="BB89" s="46">
        <v>70367.800000000017</v>
      </c>
      <c r="BC89" s="46">
        <v>69859.320000000036</v>
      </c>
      <c r="BE89" s="46">
        <v>73466.990000000063</v>
      </c>
      <c r="BF89" s="46">
        <v>74011.580000000031</v>
      </c>
      <c r="BG89" s="46">
        <v>73669.52</v>
      </c>
      <c r="BH89" s="46">
        <v>73261.860000000015</v>
      </c>
      <c r="BI89" s="46">
        <v>72936.140000000014</v>
      </c>
      <c r="BJ89" s="46">
        <v>72307.850000000093</v>
      </c>
      <c r="BK89" s="46">
        <v>72167.16</v>
      </c>
      <c r="BL89" s="46">
        <v>71653.029999999984</v>
      </c>
      <c r="BM89" s="46">
        <v>71304.280000000013</v>
      </c>
      <c r="BN89" s="46">
        <v>70752.069999999963</v>
      </c>
      <c r="BP89" s="46">
        <v>74991.010000000024</v>
      </c>
      <c r="BQ89" s="46">
        <v>75490.63999999997</v>
      </c>
      <c r="BR89" s="46">
        <v>75195.01999999999</v>
      </c>
      <c r="BS89" s="46">
        <v>74875.899999999951</v>
      </c>
      <c r="BT89" s="46">
        <v>74435.930000000008</v>
      </c>
      <c r="BU89" s="46">
        <v>73919.159999999989</v>
      </c>
      <c r="BV89" s="46"/>
      <c r="BW89" s="46"/>
      <c r="BX89" s="46"/>
      <c r="BY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</row>
    <row r="90" spans="1:88" x14ac:dyDescent="0.2">
      <c r="A90" s="35" t="s">
        <v>9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T90" s="38">
        <f t="shared" ref="AT90:BC90" si="132">IF(AT89&gt;0,AT89-AT88, " ")</f>
        <v>0</v>
      </c>
      <c r="AU90" s="38">
        <f t="shared" si="132"/>
        <v>0</v>
      </c>
      <c r="AV90" s="38">
        <f t="shared" si="132"/>
        <v>0</v>
      </c>
      <c r="AW90" s="38">
        <f t="shared" si="132"/>
        <v>0</v>
      </c>
      <c r="AX90" s="38">
        <f t="shared" si="132"/>
        <v>0</v>
      </c>
      <c r="AY90" s="38">
        <f t="shared" si="132"/>
        <v>0</v>
      </c>
      <c r="AZ90" s="38">
        <f t="shared" si="132"/>
        <v>0</v>
      </c>
      <c r="BA90" s="38">
        <f t="shared" si="132"/>
        <v>0</v>
      </c>
      <c r="BB90" s="38">
        <f t="shared" si="132"/>
        <v>0</v>
      </c>
      <c r="BC90" s="38">
        <f t="shared" si="132"/>
        <v>0</v>
      </c>
      <c r="BE90" s="38">
        <f t="shared" ref="BE90:BN90" si="133">IF(BE89&gt;0,BE89-BE88, " ")</f>
        <v>2.7100000000209548</v>
      </c>
      <c r="BF90" s="38">
        <f t="shared" si="133"/>
        <v>-4.7599999999802094</v>
      </c>
      <c r="BG90" s="38">
        <f t="shared" si="133"/>
        <v>2.9899999999906868</v>
      </c>
      <c r="BH90" s="38">
        <f t="shared" si="133"/>
        <v>-1.2799999999988358</v>
      </c>
      <c r="BI90" s="38">
        <f t="shared" si="133"/>
        <v>-12.10999999998603</v>
      </c>
      <c r="BJ90" s="38">
        <f t="shared" si="133"/>
        <v>-0.26999999998952262</v>
      </c>
      <c r="BK90" s="38">
        <f t="shared" si="133"/>
        <v>-0.57999999998719431</v>
      </c>
      <c r="BL90" s="38">
        <f t="shared" si="133"/>
        <v>-6.1100000000005821</v>
      </c>
      <c r="BM90" s="38">
        <f t="shared" si="133"/>
        <v>-6.9900000000052387</v>
      </c>
      <c r="BN90" s="38">
        <f t="shared" si="133"/>
        <v>18.719999999986612</v>
      </c>
      <c r="BP90" s="38">
        <f t="shared" ref="BP90:BY90" si="134">IF(BP89&gt;0,BP89-BP88, " ")</f>
        <v>-17.980000000010477</v>
      </c>
      <c r="BQ90" s="38">
        <f t="shared" si="134"/>
        <v>-3.3600000000296859</v>
      </c>
      <c r="BR90" s="38">
        <f t="shared" si="134"/>
        <v>-18.980000000010477</v>
      </c>
      <c r="BS90" s="38">
        <f t="shared" si="134"/>
        <v>-2.1000000000494765</v>
      </c>
      <c r="BT90" s="38">
        <f t="shared" si="134"/>
        <v>-16.069999999992433</v>
      </c>
      <c r="BU90" s="38">
        <f t="shared" si="134"/>
        <v>120.48559396549535</v>
      </c>
      <c r="BV90" s="38" t="str">
        <f t="shared" si="134"/>
        <v xml:space="preserve"> </v>
      </c>
      <c r="BW90" s="38" t="str">
        <f t="shared" si="134"/>
        <v xml:space="preserve"> </v>
      </c>
      <c r="BX90" s="38" t="str">
        <f t="shared" si="134"/>
        <v xml:space="preserve"> </v>
      </c>
      <c r="BY90" s="38" t="str">
        <f t="shared" si="134"/>
        <v xml:space="preserve"> </v>
      </c>
      <c r="CA90" s="38" t="str">
        <f t="shared" ref="CA90:CJ90" si="135">IF(CA89&gt;0,CA89-CA88, " ")</f>
        <v xml:space="preserve"> </v>
      </c>
      <c r="CB90" s="38" t="str">
        <f t="shared" si="135"/>
        <v xml:space="preserve"> </v>
      </c>
      <c r="CC90" s="38" t="str">
        <f t="shared" si="135"/>
        <v xml:space="preserve"> </v>
      </c>
      <c r="CD90" s="38" t="str">
        <f t="shared" si="135"/>
        <v xml:space="preserve"> </v>
      </c>
      <c r="CE90" s="38" t="str">
        <f t="shared" si="135"/>
        <v xml:space="preserve"> </v>
      </c>
      <c r="CF90" s="38" t="str">
        <f t="shared" si="135"/>
        <v xml:space="preserve"> </v>
      </c>
      <c r="CG90" s="38" t="str">
        <f t="shared" si="135"/>
        <v xml:space="preserve"> </v>
      </c>
      <c r="CH90" s="38" t="str">
        <f t="shared" si="135"/>
        <v xml:space="preserve"> </v>
      </c>
      <c r="CI90" s="38" t="str">
        <f t="shared" si="135"/>
        <v xml:space="preserve"> </v>
      </c>
      <c r="CJ90" s="38" t="str">
        <f t="shared" si="135"/>
        <v xml:space="preserve"> </v>
      </c>
    </row>
    <row r="91" spans="1:88" x14ac:dyDescent="0.2">
      <c r="A91" s="40" t="s">
        <v>10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T91" s="41">
        <f t="shared" ref="AT91:AU91" si="136">(IF(AT89&gt;0,AT90/AT88," "))</f>
        <v>0</v>
      </c>
      <c r="AU91" s="41">
        <f t="shared" si="136"/>
        <v>0</v>
      </c>
      <c r="AV91" s="41">
        <f>(IF(AV89&gt;0,AV90/AV88," "))</f>
        <v>0</v>
      </c>
      <c r="AW91" s="41">
        <f t="shared" ref="AW91:BC91" si="137">(IF(AW89&gt;0,AW90/AW88," "))</f>
        <v>0</v>
      </c>
      <c r="AX91" s="41">
        <f t="shared" si="137"/>
        <v>0</v>
      </c>
      <c r="AY91" s="41">
        <f t="shared" si="137"/>
        <v>0</v>
      </c>
      <c r="AZ91" s="41">
        <f t="shared" si="137"/>
        <v>0</v>
      </c>
      <c r="BA91" s="41">
        <f t="shared" si="137"/>
        <v>0</v>
      </c>
      <c r="BB91" s="41">
        <f t="shared" si="137"/>
        <v>0</v>
      </c>
      <c r="BC91" s="41">
        <f t="shared" si="137"/>
        <v>0</v>
      </c>
      <c r="BE91" s="41">
        <f t="shared" ref="BE91:BF91" si="138">(IF(BE89&gt;0,BE90/BE88," "))</f>
        <v>3.6888675694105394E-5</v>
      </c>
      <c r="BF91" s="41">
        <f t="shared" si="138"/>
        <v>-6.4310123953443375E-5</v>
      </c>
      <c r="BG91" s="41">
        <f>(IF(BG89&gt;0,BG90/BG88," "))</f>
        <v>4.0588310593571958E-5</v>
      </c>
      <c r="BH91" s="41">
        <f t="shared" ref="BH91:BN91" si="139">(IF(BH89&gt;0,BH90/BH88," "))</f>
        <v>-1.7471268635207767E-5</v>
      </c>
      <c r="BI91" s="41">
        <f t="shared" si="139"/>
        <v>-1.6600809477932684E-4</v>
      </c>
      <c r="BJ91" s="41">
        <f t="shared" si="139"/>
        <v>-3.7340204667127609E-6</v>
      </c>
      <c r="BK91" s="41">
        <f t="shared" si="139"/>
        <v>-8.0368319693424572E-6</v>
      </c>
      <c r="BL91" s="41">
        <f t="shared" si="139"/>
        <v>-8.5264768737115511E-5</v>
      </c>
      <c r="BM91" s="41">
        <f t="shared" si="139"/>
        <v>-9.8020972000712327E-5</v>
      </c>
      <c r="BN91" s="41">
        <f t="shared" si="139"/>
        <v>2.6465592255967826E-4</v>
      </c>
      <c r="BP91" s="41">
        <f t="shared" ref="BP91:BQ91" si="140">(IF(BP89&gt;0,BP90/BP88," "))</f>
        <v>-2.3970460074199731E-4</v>
      </c>
      <c r="BQ91" s="41">
        <f t="shared" si="140"/>
        <v>-4.4506848226742334E-5</v>
      </c>
      <c r="BR91" s="41">
        <f>(IF(BR89&gt;0,BR90/BR88," "))</f>
        <v>-2.5234663759420424E-4</v>
      </c>
      <c r="BS91" s="41">
        <f t="shared" ref="BS91:BY91" si="141">(IF(BS89&gt;0,BS90/BS88," "))</f>
        <v>-2.8045620877286741E-5</v>
      </c>
      <c r="BT91" s="41">
        <f t="shared" si="141"/>
        <v>-2.1584376511030507E-4</v>
      </c>
      <c r="BU91" s="41">
        <f t="shared" si="141"/>
        <v>1.632625449375867E-3</v>
      </c>
      <c r="BV91" s="41" t="str">
        <f t="shared" si="141"/>
        <v xml:space="preserve"> </v>
      </c>
      <c r="BW91" s="41" t="str">
        <f t="shared" si="141"/>
        <v xml:space="preserve"> </v>
      </c>
      <c r="BX91" s="41" t="str">
        <f t="shared" si="141"/>
        <v xml:space="preserve"> </v>
      </c>
      <c r="BY91" s="41" t="str">
        <f t="shared" si="141"/>
        <v xml:space="preserve"> </v>
      </c>
      <c r="CA91" s="41" t="str">
        <f t="shared" ref="CA91:CB91" si="142">(IF(CA89&gt;0,CA90/CA88," "))</f>
        <v xml:space="preserve"> </v>
      </c>
      <c r="CB91" s="41" t="str">
        <f t="shared" si="142"/>
        <v xml:space="preserve"> </v>
      </c>
      <c r="CC91" s="41" t="str">
        <f>(IF(CC89&gt;0,CC90/CC88," "))</f>
        <v xml:space="preserve"> </v>
      </c>
      <c r="CD91" s="41" t="str">
        <f t="shared" ref="CD91:CJ91" si="143">(IF(CD89&gt;0,CD90/CD88," "))</f>
        <v xml:space="preserve"> </v>
      </c>
      <c r="CE91" s="41" t="str">
        <f t="shared" si="143"/>
        <v xml:space="preserve"> </v>
      </c>
      <c r="CF91" s="41" t="str">
        <f t="shared" si="143"/>
        <v xml:space="preserve"> </v>
      </c>
      <c r="CG91" s="41" t="str">
        <f t="shared" si="143"/>
        <v xml:space="preserve"> </v>
      </c>
      <c r="CH91" s="41" t="str">
        <f t="shared" si="143"/>
        <v xml:space="preserve"> </v>
      </c>
      <c r="CI91" s="41" t="str">
        <f t="shared" si="143"/>
        <v xml:space="preserve"> </v>
      </c>
      <c r="CJ91" s="41" t="str">
        <f t="shared" si="143"/>
        <v xml:space="preserve"> </v>
      </c>
    </row>
    <row r="93" spans="1:88" x14ac:dyDescent="0.2">
      <c r="A93" s="22" t="s">
        <v>41</v>
      </c>
      <c r="B93" s="63" t="s">
        <v>70</v>
      </c>
      <c r="C93" s="63" t="s">
        <v>71</v>
      </c>
      <c r="D93" s="63" t="s">
        <v>72</v>
      </c>
      <c r="E93" s="63" t="s">
        <v>73</v>
      </c>
      <c r="F93" s="63" t="s">
        <v>74</v>
      </c>
      <c r="G93" s="63" t="s">
        <v>75</v>
      </c>
      <c r="H93" s="63" t="s">
        <v>76</v>
      </c>
      <c r="I93" s="63" t="s">
        <v>77</v>
      </c>
      <c r="J93" s="63" t="s">
        <v>78</v>
      </c>
      <c r="K93" s="63" t="s">
        <v>79</v>
      </c>
      <c r="L93" s="63"/>
      <c r="M93" s="63" t="s">
        <v>80</v>
      </c>
      <c r="N93" s="63" t="s">
        <v>81</v>
      </c>
      <c r="O93" s="63" t="s">
        <v>82</v>
      </c>
      <c r="P93" s="63" t="s">
        <v>83</v>
      </c>
      <c r="Q93" s="63" t="s">
        <v>84</v>
      </c>
      <c r="R93" s="63" t="s">
        <v>85</v>
      </c>
      <c r="S93" s="63" t="s">
        <v>86</v>
      </c>
      <c r="T93" s="63" t="s">
        <v>87</v>
      </c>
      <c r="U93" s="63" t="s">
        <v>88</v>
      </c>
      <c r="V93" s="63" t="s">
        <v>89</v>
      </c>
      <c r="X93" s="63" t="s">
        <v>90</v>
      </c>
      <c r="Y93" s="63" t="s">
        <v>91</v>
      </c>
      <c r="Z93" s="63" t="s">
        <v>92</v>
      </c>
      <c r="AA93" s="63" t="s">
        <v>93</v>
      </c>
      <c r="AB93" s="63" t="s">
        <v>94</v>
      </c>
      <c r="AC93" s="63" t="s">
        <v>95</v>
      </c>
      <c r="AD93" s="63" t="s">
        <v>96</v>
      </c>
      <c r="AE93" s="63" t="s">
        <v>97</v>
      </c>
      <c r="AF93" s="63" t="s">
        <v>98</v>
      </c>
      <c r="AG93" s="63" t="s">
        <v>99</v>
      </c>
      <c r="AH93" t="str">
        <f>A93</f>
        <v>Grade 12 Only</v>
      </c>
      <c r="AI93" s="63" t="s">
        <v>100</v>
      </c>
      <c r="AJ93" s="63" t="s">
        <v>101</v>
      </c>
      <c r="AK93" s="63" t="s">
        <v>102</v>
      </c>
      <c r="AL93" s="63" t="s">
        <v>103</v>
      </c>
      <c r="AM93" s="63" t="s">
        <v>104</v>
      </c>
      <c r="AN93" s="63" t="s">
        <v>105</v>
      </c>
      <c r="AO93" s="63" t="s">
        <v>106</v>
      </c>
      <c r="AP93" s="63" t="s">
        <v>107</v>
      </c>
      <c r="AQ93" s="63" t="s">
        <v>108</v>
      </c>
      <c r="AR93" s="63" t="s">
        <v>109</v>
      </c>
      <c r="AS93" t="str">
        <f>AH93</f>
        <v>Grade 12 Only</v>
      </c>
      <c r="AT93" s="63" t="s">
        <v>126</v>
      </c>
      <c r="AU93" s="63" t="s">
        <v>127</v>
      </c>
      <c r="AV93" s="63" t="s">
        <v>128</v>
      </c>
      <c r="AW93" s="63" t="s">
        <v>129</v>
      </c>
      <c r="AX93" s="63" t="s">
        <v>130</v>
      </c>
      <c r="AY93" s="63" t="s">
        <v>131</v>
      </c>
      <c r="AZ93" s="63" t="s">
        <v>132</v>
      </c>
      <c r="BA93" s="63" t="s">
        <v>133</v>
      </c>
      <c r="BB93" s="63" t="s">
        <v>134</v>
      </c>
      <c r="BC93" s="63" t="s">
        <v>135</v>
      </c>
      <c r="BD93" t="str">
        <f>AS93</f>
        <v>Grade 12 Only</v>
      </c>
      <c r="BE93" s="63" t="s">
        <v>136</v>
      </c>
      <c r="BF93" s="63" t="s">
        <v>137</v>
      </c>
      <c r="BG93" s="63" t="s">
        <v>138</v>
      </c>
      <c r="BH93" s="63" t="s">
        <v>139</v>
      </c>
      <c r="BI93" s="63" t="s">
        <v>140</v>
      </c>
      <c r="BJ93" s="63" t="s">
        <v>141</v>
      </c>
      <c r="BK93" s="63" t="s">
        <v>142</v>
      </c>
      <c r="BL93" s="63" t="s">
        <v>143</v>
      </c>
      <c r="BM93" s="63" t="s">
        <v>144</v>
      </c>
      <c r="BN93" s="63" t="s">
        <v>145</v>
      </c>
      <c r="BO93" t="str">
        <f>BD93</f>
        <v>Grade 12 Only</v>
      </c>
      <c r="BP93" s="173" t="s">
        <v>191</v>
      </c>
      <c r="BQ93" s="173" t="s">
        <v>173</v>
      </c>
      <c r="BR93" s="173" t="s">
        <v>174</v>
      </c>
      <c r="BS93" s="173" t="s">
        <v>175</v>
      </c>
      <c r="BT93" s="173" t="s">
        <v>176</v>
      </c>
      <c r="BU93" s="173" t="s">
        <v>177</v>
      </c>
      <c r="BV93" s="173" t="s">
        <v>178</v>
      </c>
      <c r="BW93" s="173" t="s">
        <v>179</v>
      </c>
      <c r="BX93" s="173" t="s">
        <v>180</v>
      </c>
      <c r="BY93" s="173" t="s">
        <v>181</v>
      </c>
      <c r="BZ93" t="str">
        <f>BO93</f>
        <v>Grade 12 Only</v>
      </c>
      <c r="CA93" s="173" t="s">
        <v>192</v>
      </c>
      <c r="CB93" s="173" t="s">
        <v>182</v>
      </c>
      <c r="CC93" s="173" t="s">
        <v>183</v>
      </c>
      <c r="CD93" s="173" t="s">
        <v>184</v>
      </c>
      <c r="CE93" s="173" t="s">
        <v>185</v>
      </c>
      <c r="CF93" s="173" t="s">
        <v>186</v>
      </c>
      <c r="CG93" s="173" t="s">
        <v>187</v>
      </c>
      <c r="CH93" s="173" t="s">
        <v>188</v>
      </c>
      <c r="CI93" s="173" t="s">
        <v>189</v>
      </c>
      <c r="CJ93" s="173" t="s">
        <v>190</v>
      </c>
    </row>
    <row r="94" spans="1:88" s="139" customFormat="1" x14ac:dyDescent="0.2">
      <c r="A94" s="91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2"/>
      <c r="M94" s="98"/>
      <c r="N94" s="98"/>
      <c r="O94" s="98"/>
      <c r="P94" s="98"/>
      <c r="Q94" s="98"/>
      <c r="R94" s="98"/>
      <c r="S94" s="98"/>
      <c r="T94" s="98"/>
      <c r="U94" s="98"/>
      <c r="V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</row>
    <row r="95" spans="1:88" s="70" customFormat="1" x14ac:dyDescent="0.2">
      <c r="A95" s="35" t="str">
        <f>D1</f>
        <v>Feb 2024 FC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T95" s="36">
        <v>71880.180000000124</v>
      </c>
      <c r="AU95" s="36">
        <v>72794.73000000004</v>
      </c>
      <c r="AV95" s="36">
        <v>72077.860000000146</v>
      </c>
      <c r="AW95" s="36">
        <v>71220.010000000082</v>
      </c>
      <c r="AX95" s="36">
        <v>70637.610000000117</v>
      </c>
      <c r="AY95" s="36">
        <v>69069.410000000062</v>
      </c>
      <c r="AZ95" s="36">
        <v>68158.390000000072</v>
      </c>
      <c r="BA95" s="36">
        <v>67162.500000000058</v>
      </c>
      <c r="BB95" s="36">
        <v>66523.60000000002</v>
      </c>
      <c r="BC95" s="36">
        <v>65691.270000000019</v>
      </c>
      <c r="BE95" s="36">
        <v>71119.060000000114</v>
      </c>
      <c r="BF95" s="36">
        <v>71923.180000000109</v>
      </c>
      <c r="BG95" s="36">
        <v>71512.290000000125</v>
      </c>
      <c r="BH95" s="36">
        <v>70801.260000000097</v>
      </c>
      <c r="BI95" s="36">
        <v>70277.530000000115</v>
      </c>
      <c r="BJ95" s="36">
        <v>68774.430000000008</v>
      </c>
      <c r="BK95" s="36">
        <v>68014.130000000092</v>
      </c>
      <c r="BL95" s="36">
        <v>66947.550000000076</v>
      </c>
      <c r="BM95" s="36">
        <v>66269.150000000081</v>
      </c>
      <c r="BN95" s="36">
        <v>65532.794900000081</v>
      </c>
      <c r="BP95" s="36">
        <v>70857.100000000035</v>
      </c>
      <c r="BQ95" s="36">
        <v>71581</v>
      </c>
      <c r="BR95" s="36">
        <v>71414</v>
      </c>
      <c r="BS95" s="36">
        <v>70505</v>
      </c>
      <c r="BT95" s="36">
        <v>70082</v>
      </c>
      <c r="BU95" s="36">
        <v>68583.082007292978</v>
      </c>
      <c r="BV95" s="36">
        <v>67824.897355669716</v>
      </c>
      <c r="BW95" s="36">
        <v>66761.284853067526</v>
      </c>
      <c r="BX95" s="36">
        <v>66084.77233477043</v>
      </c>
      <c r="BY95" s="36">
        <v>65350.46596233247</v>
      </c>
      <c r="CA95" s="36">
        <v>73184.793760869492</v>
      </c>
      <c r="CB95" s="36">
        <v>73932.474264354547</v>
      </c>
      <c r="CC95" s="36">
        <v>73759.988224733039</v>
      </c>
      <c r="CD95" s="36">
        <v>72821.127086912966</v>
      </c>
      <c r="CE95" s="36">
        <v>72384.231309907584</v>
      </c>
      <c r="CF95" s="36">
        <v>70836.073056737194</v>
      </c>
      <c r="CG95" s="36">
        <v>70052.981632423951</v>
      </c>
      <c r="CH95" s="36">
        <v>68954.428888317518</v>
      </c>
      <c r="CI95" s="36">
        <v>68255.692570740037</v>
      </c>
      <c r="CJ95" s="36">
        <v>67497.263839897758</v>
      </c>
    </row>
    <row r="96" spans="1:88" s="33" customFormat="1" x14ac:dyDescent="0.2">
      <c r="A96" s="40" t="s">
        <v>8</v>
      </c>
      <c r="B96" s="46">
        <v>73509.289999999964</v>
      </c>
      <c r="C96" s="46">
        <v>74433.140000000014</v>
      </c>
      <c r="D96" s="46">
        <v>73929.800000000105</v>
      </c>
      <c r="E96" s="46">
        <v>73157.099999999977</v>
      </c>
      <c r="F96" s="46">
        <v>72539.569999999978</v>
      </c>
      <c r="G96" s="46">
        <v>70993.879999999932</v>
      </c>
      <c r="H96" s="46">
        <v>70142.589999999982</v>
      </c>
      <c r="I96" s="46">
        <v>69094.059999999969</v>
      </c>
      <c r="J96" s="46">
        <v>68411.769999999975</v>
      </c>
      <c r="K96" s="46">
        <v>67190.039999999994</v>
      </c>
      <c r="L96" s="46"/>
      <c r="M96" s="46">
        <v>70237.980000000083</v>
      </c>
      <c r="N96" s="46">
        <v>71192.85000000002</v>
      </c>
      <c r="O96" s="46">
        <v>70704.910000000091</v>
      </c>
      <c r="P96" s="46">
        <v>69832.850000000049</v>
      </c>
      <c r="Q96" s="46">
        <v>69216.260000000038</v>
      </c>
      <c r="R96" s="46">
        <v>67879.380000000048</v>
      </c>
      <c r="S96" s="46">
        <v>67249.570000000036</v>
      </c>
      <c r="T96" s="46">
        <v>66433.940000000031</v>
      </c>
      <c r="U96" s="46">
        <v>65787.460000000079</v>
      </c>
      <c r="V96" s="46">
        <v>64758.120000000061</v>
      </c>
      <c r="X96" s="46">
        <v>69136.050000000047</v>
      </c>
      <c r="Y96" s="46">
        <v>70017.920000000086</v>
      </c>
      <c r="Z96" s="46">
        <v>69364.510000000082</v>
      </c>
      <c r="AA96" s="46">
        <v>68611.500000000073</v>
      </c>
      <c r="AB96" s="46">
        <v>68129.33000000006</v>
      </c>
      <c r="AC96" s="46">
        <v>66632.600000000108</v>
      </c>
      <c r="AD96" s="46">
        <v>65959.790000000095</v>
      </c>
      <c r="AE96" s="46">
        <v>65831.829999999973</v>
      </c>
      <c r="AF96" s="46">
        <v>65185.549999999967</v>
      </c>
      <c r="AG96" s="46">
        <v>64153.689999999966</v>
      </c>
      <c r="AI96" s="46">
        <v>70197.930000000051</v>
      </c>
      <c r="AJ96" s="46">
        <v>70076.420000000056</v>
      </c>
      <c r="AK96" s="46">
        <v>69633.040000000052</v>
      </c>
      <c r="AL96" s="46">
        <v>68898.059999999983</v>
      </c>
      <c r="AM96" s="46">
        <v>68461.039999999979</v>
      </c>
      <c r="AN96" s="46">
        <v>67436.18000000008</v>
      </c>
      <c r="AO96" s="46">
        <v>66808.32000000008</v>
      </c>
      <c r="AP96" s="46">
        <v>66030.180000000109</v>
      </c>
      <c r="AQ96" s="46">
        <v>65298.540000000052</v>
      </c>
      <c r="AR96" s="46">
        <v>64562.120000000075</v>
      </c>
      <c r="AT96" s="46">
        <v>71880.180000000124</v>
      </c>
      <c r="AU96" s="46">
        <v>72794.73000000004</v>
      </c>
      <c r="AV96" s="46">
        <v>72077.860000000146</v>
      </c>
      <c r="AW96" s="46">
        <v>71220.010000000082</v>
      </c>
      <c r="AX96" s="46">
        <v>70637.610000000117</v>
      </c>
      <c r="AY96" s="46">
        <v>69069.410000000062</v>
      </c>
      <c r="AZ96" s="46">
        <v>68158.390000000072</v>
      </c>
      <c r="BA96" s="46">
        <v>67162.500000000058</v>
      </c>
      <c r="BB96" s="46">
        <v>66523.60000000002</v>
      </c>
      <c r="BC96" s="46">
        <v>65691.270000000019</v>
      </c>
      <c r="BE96" s="46">
        <v>71100.530000000115</v>
      </c>
      <c r="BF96" s="46">
        <v>71944.720000000118</v>
      </c>
      <c r="BG96" s="46">
        <v>71497.740000000136</v>
      </c>
      <c r="BH96" s="46">
        <v>70778.770000000106</v>
      </c>
      <c r="BI96" s="46">
        <v>70267.210000000137</v>
      </c>
      <c r="BJ96" s="46">
        <v>68764.750000000029</v>
      </c>
      <c r="BK96" s="46">
        <v>68018.370000000097</v>
      </c>
      <c r="BL96" s="46">
        <v>66946.110000000073</v>
      </c>
      <c r="BM96" s="46">
        <v>66340.55000000009</v>
      </c>
      <c r="BN96" s="46">
        <v>65575.844900000098</v>
      </c>
      <c r="BP96" s="46">
        <v>70848.36000000003</v>
      </c>
      <c r="BQ96" s="46">
        <v>71569.600000000137</v>
      </c>
      <c r="BR96" s="46">
        <v>71385.100100000054</v>
      </c>
      <c r="BS96" s="46">
        <v>70493.460000000065</v>
      </c>
      <c r="BT96" s="46">
        <v>70046.720000000118</v>
      </c>
      <c r="BU96" s="46">
        <v>68832.230000000127</v>
      </c>
      <c r="BV96" s="46"/>
      <c r="BW96" s="46"/>
      <c r="BX96" s="46"/>
      <c r="BY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</row>
    <row r="97" spans="1:88" x14ac:dyDescent="0.2">
      <c r="A97" s="35" t="s">
        <v>9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T97" s="38">
        <f t="shared" ref="AT97:BC97" si="144">IF(AT96&gt;0,AT96-AT95, " ")</f>
        <v>0</v>
      </c>
      <c r="AU97" s="38">
        <f t="shared" si="144"/>
        <v>0</v>
      </c>
      <c r="AV97" s="38">
        <f t="shared" si="144"/>
        <v>0</v>
      </c>
      <c r="AW97" s="38">
        <f t="shared" si="144"/>
        <v>0</v>
      </c>
      <c r="AX97" s="38">
        <f t="shared" si="144"/>
        <v>0</v>
      </c>
      <c r="AY97" s="38">
        <f t="shared" si="144"/>
        <v>0</v>
      </c>
      <c r="AZ97" s="38">
        <f t="shared" si="144"/>
        <v>0</v>
      </c>
      <c r="BA97" s="38">
        <f t="shared" si="144"/>
        <v>0</v>
      </c>
      <c r="BB97" s="38">
        <f t="shared" si="144"/>
        <v>0</v>
      </c>
      <c r="BC97" s="38">
        <f t="shared" si="144"/>
        <v>0</v>
      </c>
      <c r="BE97" s="38">
        <f t="shared" ref="BE97:BN97" si="145">IF(BE96&gt;0,BE96-BE95, " ")</f>
        <v>-18.529999999998836</v>
      </c>
      <c r="BF97" s="38">
        <f t="shared" si="145"/>
        <v>21.540000000008149</v>
      </c>
      <c r="BG97" s="38">
        <f t="shared" si="145"/>
        <v>-14.549999999988358</v>
      </c>
      <c r="BH97" s="177">
        <f t="shared" si="145"/>
        <v>-22.489999999990687</v>
      </c>
      <c r="BI97" s="177">
        <f t="shared" si="145"/>
        <v>-10.319999999977881</v>
      </c>
      <c r="BJ97" s="38">
        <f t="shared" si="145"/>
        <v>-9.6799999999784632</v>
      </c>
      <c r="BK97" s="38">
        <f t="shared" si="145"/>
        <v>4.2400000000052387</v>
      </c>
      <c r="BL97" s="38">
        <f t="shared" si="145"/>
        <v>-1.4400000000023283</v>
      </c>
      <c r="BM97" s="38">
        <f t="shared" si="145"/>
        <v>71.400000000008731</v>
      </c>
      <c r="BN97" s="38">
        <f t="shared" si="145"/>
        <v>43.050000000017462</v>
      </c>
      <c r="BP97" s="38">
        <f t="shared" ref="BP97:BY97" si="146">IF(BP96&gt;0,BP96-BP95, " ")</f>
        <v>-8.7400000000052387</v>
      </c>
      <c r="BQ97" s="38">
        <f t="shared" si="146"/>
        <v>-11.399999999863212</v>
      </c>
      <c r="BR97" s="38">
        <f t="shared" si="146"/>
        <v>-28.899899999945774</v>
      </c>
      <c r="BS97" s="38">
        <f t="shared" si="146"/>
        <v>-11.539999999935389</v>
      </c>
      <c r="BT97" s="38">
        <f t="shared" si="146"/>
        <v>-35.279999999882421</v>
      </c>
      <c r="BU97" s="38">
        <f t="shared" si="146"/>
        <v>249.14799270714866</v>
      </c>
      <c r="BV97" s="38" t="str">
        <f t="shared" si="146"/>
        <v xml:space="preserve"> </v>
      </c>
      <c r="BW97" s="38" t="str">
        <f t="shared" si="146"/>
        <v xml:space="preserve"> </v>
      </c>
      <c r="BX97" s="38" t="str">
        <f t="shared" si="146"/>
        <v xml:space="preserve"> </v>
      </c>
      <c r="BY97" s="38" t="str">
        <f t="shared" si="146"/>
        <v xml:space="preserve"> </v>
      </c>
      <c r="CA97" s="38" t="str">
        <f t="shared" ref="CA97:CJ97" si="147">IF(CA96&gt;0,CA96-CA95, " ")</f>
        <v xml:space="preserve"> </v>
      </c>
      <c r="CB97" s="38" t="str">
        <f t="shared" si="147"/>
        <v xml:space="preserve"> </v>
      </c>
      <c r="CC97" s="38" t="str">
        <f t="shared" si="147"/>
        <v xml:space="preserve"> </v>
      </c>
      <c r="CD97" s="38" t="str">
        <f t="shared" si="147"/>
        <v xml:space="preserve"> </v>
      </c>
      <c r="CE97" s="38" t="str">
        <f t="shared" si="147"/>
        <v xml:space="preserve"> </v>
      </c>
      <c r="CF97" s="38" t="str">
        <f t="shared" si="147"/>
        <v xml:space="preserve"> </v>
      </c>
      <c r="CG97" s="38" t="str">
        <f t="shared" si="147"/>
        <v xml:space="preserve"> </v>
      </c>
      <c r="CH97" s="38" t="str">
        <f t="shared" si="147"/>
        <v xml:space="preserve"> </v>
      </c>
      <c r="CI97" s="38" t="str">
        <f t="shared" si="147"/>
        <v xml:space="preserve"> </v>
      </c>
      <c r="CJ97" s="38" t="str">
        <f t="shared" si="147"/>
        <v xml:space="preserve"> </v>
      </c>
    </row>
    <row r="98" spans="1:88" x14ac:dyDescent="0.2">
      <c r="A98" s="40" t="s">
        <v>10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T98" s="41">
        <f t="shared" ref="AT98:AU98" si="148">(IF(AT96&gt;0,AT97/AT95," "))</f>
        <v>0</v>
      </c>
      <c r="AU98" s="41">
        <f t="shared" si="148"/>
        <v>0</v>
      </c>
      <c r="AV98" s="41">
        <f>(IF(AV96&gt;0,AV97/AV95," "))</f>
        <v>0</v>
      </c>
      <c r="AW98" s="41">
        <f t="shared" ref="AW98:BC98" si="149">(IF(AW96&gt;0,AW97/AW95," "))</f>
        <v>0</v>
      </c>
      <c r="AX98" s="41">
        <f t="shared" si="149"/>
        <v>0</v>
      </c>
      <c r="AY98" s="41">
        <f t="shared" si="149"/>
        <v>0</v>
      </c>
      <c r="AZ98" s="41">
        <f t="shared" si="149"/>
        <v>0</v>
      </c>
      <c r="BA98" s="41">
        <f t="shared" si="149"/>
        <v>0</v>
      </c>
      <c r="BB98" s="41">
        <f t="shared" si="149"/>
        <v>0</v>
      </c>
      <c r="BC98" s="41">
        <f t="shared" si="149"/>
        <v>0</v>
      </c>
      <c r="BE98" s="41">
        <f t="shared" ref="BE98:BF98" si="150">(IF(BE96&gt;0,BE97/BE95," "))</f>
        <v>-2.6054900050702026E-4</v>
      </c>
      <c r="BF98" s="41">
        <f t="shared" si="150"/>
        <v>2.9948620180598405E-4</v>
      </c>
      <c r="BG98" s="41">
        <f>(IF(BG96&gt;0,BG97/BG95," "))</f>
        <v>-2.0346153087795585E-4</v>
      </c>
      <c r="BH98" s="178">
        <f t="shared" ref="BH98:BN98" si="151">(IF(BH96&gt;0,BH97/BH95," "))</f>
        <v>-3.1764971414337338E-4</v>
      </c>
      <c r="BI98" s="178">
        <f t="shared" si="151"/>
        <v>-1.4684636753707571E-4</v>
      </c>
      <c r="BJ98" s="41">
        <f t="shared" si="151"/>
        <v>-1.4074998513224264E-4</v>
      </c>
      <c r="BK98" s="41">
        <f t="shared" si="151"/>
        <v>6.2339987293893681E-5</v>
      </c>
      <c r="BL98" s="41">
        <f t="shared" si="151"/>
        <v>-2.1509375623190494E-5</v>
      </c>
      <c r="BM98" s="41">
        <f t="shared" si="151"/>
        <v>1.0774244124152586E-3</v>
      </c>
      <c r="BN98" s="41">
        <f t="shared" si="151"/>
        <v>6.5692299658071519E-4</v>
      </c>
      <c r="BP98" s="41">
        <f t="shared" ref="BP98:BQ98" si="152">(IF(BP96&gt;0,BP97/BP95," "))</f>
        <v>-1.2334684879857112E-4</v>
      </c>
      <c r="BQ98" s="41">
        <f t="shared" si="152"/>
        <v>-1.5926013886175398E-4</v>
      </c>
      <c r="BR98" s="41">
        <f>(IF(BR96&gt;0,BR97/BR95," "))</f>
        <v>-4.0468115495485163E-4</v>
      </c>
      <c r="BS98" s="41">
        <f t="shared" ref="BS98:BY98" si="153">(IF(BS96&gt;0,BS97/BS95," "))</f>
        <v>-1.636763350107849E-4</v>
      </c>
      <c r="BT98" s="41">
        <f t="shared" si="153"/>
        <v>-5.034102908005254E-4</v>
      </c>
      <c r="BU98" s="41">
        <f t="shared" si="153"/>
        <v>3.6327908489247364E-3</v>
      </c>
      <c r="BV98" s="41" t="str">
        <f t="shared" si="153"/>
        <v xml:space="preserve"> </v>
      </c>
      <c r="BW98" s="41" t="str">
        <f t="shared" si="153"/>
        <v xml:space="preserve"> </v>
      </c>
      <c r="BX98" s="41" t="str">
        <f t="shared" si="153"/>
        <v xml:space="preserve"> </v>
      </c>
      <c r="BY98" s="41" t="str">
        <f t="shared" si="153"/>
        <v xml:space="preserve"> </v>
      </c>
      <c r="CA98" s="41" t="str">
        <f t="shared" ref="CA98:CB98" si="154">(IF(CA96&gt;0,CA97/CA95," "))</f>
        <v xml:space="preserve"> </v>
      </c>
      <c r="CB98" s="41" t="str">
        <f t="shared" si="154"/>
        <v xml:space="preserve"> </v>
      </c>
      <c r="CC98" s="41" t="str">
        <f>(IF(CC96&gt;0,CC97/CC95," "))</f>
        <v xml:space="preserve"> </v>
      </c>
      <c r="CD98" s="41" t="str">
        <f t="shared" ref="CD98:CJ98" si="155">(IF(CD96&gt;0,CD97/CD95," "))</f>
        <v xml:space="preserve"> </v>
      </c>
      <c r="CE98" s="41" t="str">
        <f t="shared" si="155"/>
        <v xml:space="preserve"> </v>
      </c>
      <c r="CF98" s="41" t="str">
        <f t="shared" si="155"/>
        <v xml:space="preserve"> </v>
      </c>
      <c r="CG98" s="41" t="str">
        <f t="shared" si="155"/>
        <v xml:space="preserve"> </v>
      </c>
      <c r="CH98" s="41" t="str">
        <f t="shared" si="155"/>
        <v xml:space="preserve"> </v>
      </c>
      <c r="CI98" s="41" t="str">
        <f t="shared" si="155"/>
        <v xml:space="preserve"> </v>
      </c>
      <c r="CJ98" s="41" t="str">
        <f t="shared" si="155"/>
        <v xml:space="preserve"> </v>
      </c>
    </row>
    <row r="100" spans="1:88" x14ac:dyDescent="0.2">
      <c r="A100" s="22" t="s">
        <v>168</v>
      </c>
      <c r="B100" s="63" t="s">
        <v>70</v>
      </c>
      <c r="C100" s="63" t="s">
        <v>71</v>
      </c>
      <c r="D100" s="63" t="s">
        <v>72</v>
      </c>
      <c r="E100" s="63" t="s">
        <v>73</v>
      </c>
      <c r="F100" s="63" t="s">
        <v>74</v>
      </c>
      <c r="G100" s="63" t="s">
        <v>75</v>
      </c>
      <c r="H100" s="63" t="s">
        <v>76</v>
      </c>
      <c r="I100" s="63" t="s">
        <v>77</v>
      </c>
      <c r="J100" s="63" t="s">
        <v>78</v>
      </c>
      <c r="K100" s="63" t="s">
        <v>79</v>
      </c>
      <c r="L100" s="63"/>
      <c r="M100" s="63" t="s">
        <v>80</v>
      </c>
      <c r="N100" s="63" t="s">
        <v>81</v>
      </c>
      <c r="O100" s="63" t="s">
        <v>82</v>
      </c>
      <c r="P100" s="63" t="s">
        <v>83</v>
      </c>
      <c r="Q100" s="63" t="s">
        <v>84</v>
      </c>
      <c r="R100" s="63" t="s">
        <v>85</v>
      </c>
      <c r="S100" s="63" t="s">
        <v>86</v>
      </c>
      <c r="T100" s="63" t="s">
        <v>87</v>
      </c>
      <c r="U100" s="63" t="s">
        <v>88</v>
      </c>
      <c r="V100" s="63" t="s">
        <v>89</v>
      </c>
      <c r="X100" s="63" t="s">
        <v>90</v>
      </c>
      <c r="Y100" s="63" t="s">
        <v>91</v>
      </c>
      <c r="Z100" s="63" t="s">
        <v>92</v>
      </c>
      <c r="AA100" s="63" t="s">
        <v>93</v>
      </c>
      <c r="AB100" s="63" t="s">
        <v>94</v>
      </c>
      <c r="AC100" s="63" t="s">
        <v>95</v>
      </c>
      <c r="AD100" s="63" t="s">
        <v>96</v>
      </c>
      <c r="AE100" s="63" t="s">
        <v>97</v>
      </c>
      <c r="AF100" s="63" t="s">
        <v>98</v>
      </c>
      <c r="AG100" s="63" t="s">
        <v>99</v>
      </c>
      <c r="AH100" t="str">
        <f>A100</f>
        <v>RS &amp; 11 &amp; 12</v>
      </c>
      <c r="AI100" s="63" t="s">
        <v>100</v>
      </c>
      <c r="AJ100" s="63" t="s">
        <v>101</v>
      </c>
      <c r="AK100" s="63" t="s">
        <v>102</v>
      </c>
      <c r="AL100" s="63" t="s">
        <v>103</v>
      </c>
      <c r="AM100" s="63" t="s">
        <v>104</v>
      </c>
      <c r="AN100" s="63" t="s">
        <v>105</v>
      </c>
      <c r="AO100" s="63" t="s">
        <v>106</v>
      </c>
      <c r="AP100" s="63" t="s">
        <v>107</v>
      </c>
      <c r="AQ100" s="63" t="s">
        <v>108</v>
      </c>
      <c r="AR100" s="63" t="s">
        <v>109</v>
      </c>
      <c r="AS100" t="str">
        <f>AH100</f>
        <v>RS &amp; 11 &amp; 12</v>
      </c>
      <c r="AT100" s="63" t="s">
        <v>126</v>
      </c>
      <c r="AU100" s="63" t="s">
        <v>127</v>
      </c>
      <c r="AV100" s="63" t="s">
        <v>128</v>
      </c>
      <c r="AW100" s="63" t="s">
        <v>129</v>
      </c>
      <c r="AX100" s="63" t="s">
        <v>130</v>
      </c>
      <c r="AY100" s="63" t="s">
        <v>131</v>
      </c>
      <c r="AZ100" s="63" t="s">
        <v>132</v>
      </c>
      <c r="BA100" s="63" t="s">
        <v>133</v>
      </c>
      <c r="BB100" s="63" t="s">
        <v>134</v>
      </c>
      <c r="BC100" s="63" t="s">
        <v>135</v>
      </c>
      <c r="BD100" t="str">
        <f>AS100</f>
        <v>RS &amp; 11 &amp; 12</v>
      </c>
      <c r="BE100" s="63" t="s">
        <v>136</v>
      </c>
      <c r="BF100" s="63" t="s">
        <v>137</v>
      </c>
      <c r="BG100" s="63" t="s">
        <v>138</v>
      </c>
      <c r="BH100" s="63" t="s">
        <v>139</v>
      </c>
      <c r="BI100" s="63" t="s">
        <v>140</v>
      </c>
      <c r="BJ100" s="63" t="s">
        <v>141</v>
      </c>
      <c r="BK100" s="63" t="s">
        <v>142</v>
      </c>
      <c r="BL100" s="63" t="s">
        <v>143</v>
      </c>
      <c r="BM100" s="63" t="s">
        <v>144</v>
      </c>
      <c r="BN100" s="63" t="s">
        <v>145</v>
      </c>
      <c r="BO100" t="str">
        <f>BD100</f>
        <v>RS &amp; 11 &amp; 12</v>
      </c>
      <c r="BP100" s="173" t="s">
        <v>191</v>
      </c>
      <c r="BQ100" s="173" t="s">
        <v>173</v>
      </c>
      <c r="BR100" s="173" t="s">
        <v>174</v>
      </c>
      <c r="BS100" s="173" t="s">
        <v>175</v>
      </c>
      <c r="BT100" s="173" t="s">
        <v>176</v>
      </c>
      <c r="BU100" s="173" t="s">
        <v>177</v>
      </c>
      <c r="BV100" s="173" t="s">
        <v>178</v>
      </c>
      <c r="BW100" s="173" t="s">
        <v>179</v>
      </c>
      <c r="BX100" s="173" t="s">
        <v>180</v>
      </c>
      <c r="BY100" s="173" t="s">
        <v>181</v>
      </c>
      <c r="BZ100" t="str">
        <f>BO100</f>
        <v>RS &amp; 11 &amp; 12</v>
      </c>
      <c r="CA100" s="173" t="s">
        <v>182</v>
      </c>
      <c r="CB100" s="173" t="s">
        <v>182</v>
      </c>
      <c r="CC100" s="173" t="s">
        <v>183</v>
      </c>
      <c r="CD100" s="173" t="s">
        <v>184</v>
      </c>
      <c r="CE100" s="173" t="s">
        <v>185</v>
      </c>
      <c r="CF100" s="173" t="s">
        <v>186</v>
      </c>
      <c r="CG100" s="173" t="s">
        <v>187</v>
      </c>
      <c r="CH100" s="173" t="s">
        <v>188</v>
      </c>
      <c r="CI100" s="173" t="s">
        <v>189</v>
      </c>
      <c r="CJ100" s="173" t="s">
        <v>190</v>
      </c>
    </row>
    <row r="101" spans="1:88" x14ac:dyDescent="0.2">
      <c r="A101" s="91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2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4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94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94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94"/>
      <c r="BZ101" s="94"/>
    </row>
    <row r="102" spans="1:88" x14ac:dyDescent="0.2">
      <c r="A102" s="35" t="str">
        <f>D1</f>
        <v>Feb 2024 FC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70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70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70"/>
      <c r="AT102" s="46">
        <f>AT88+AT95+'ALL K12 &amp; RS TRACKING'!AT101</f>
        <v>144623.0300000002</v>
      </c>
      <c r="AU102" s="46">
        <f>AU88+AU95+'ALL K12 &amp; RS TRACKING'!AU101</f>
        <v>169182.64900000003</v>
      </c>
      <c r="AV102" s="46">
        <f>AV88+AV95+'ALL K12 &amp; RS TRACKING'!AV101</f>
        <v>167939.18700000015</v>
      </c>
      <c r="AW102" s="46">
        <f>AW88+AW95+'ALL K12 &amp; RS TRACKING'!AW101</f>
        <v>166280.09400000013</v>
      </c>
      <c r="AX102" s="46">
        <f>AX88+AX95+'ALL K12 &amp; RS TRACKING'!AX101</f>
        <v>164214.28700000021</v>
      </c>
      <c r="AY102" s="46">
        <f>AY88+AY95+'ALL K12 &amp; RS TRACKING'!AY101</f>
        <v>162464.79000000004</v>
      </c>
      <c r="AZ102" s="46">
        <f>AZ88+AZ95+'ALL K12 &amp; RS TRACKING'!AZ101</f>
        <v>160745.9930000001</v>
      </c>
      <c r="BA102" s="46">
        <f>BA88+BA95+'ALL K12 &amp; RS TRACKING'!BA101</f>
        <v>157950.66000000006</v>
      </c>
      <c r="BB102" s="46">
        <f>BB88+BB95+'ALL K12 &amp; RS TRACKING'!BB101</f>
        <v>156992.821</v>
      </c>
      <c r="BC102" s="46">
        <f>BC88+BC95+'ALL K12 &amp; RS TRACKING'!BC101</f>
        <v>155219.68000000005</v>
      </c>
      <c r="BD102" s="70"/>
      <c r="BE102" s="46">
        <f>BE88+BE95+'ALL K12 &amp; RS TRACKING'!BE101</f>
        <v>144583.34000000014</v>
      </c>
      <c r="BF102" s="46">
        <f>BF88+BF95+'ALL K12 &amp; RS TRACKING'!BF101</f>
        <v>168634.38259317883</v>
      </c>
      <c r="BG102" s="46">
        <f>BG88+BG95+'ALL K12 &amp; RS TRACKING'!BG101</f>
        <v>167688.26777928649</v>
      </c>
      <c r="BH102" s="46">
        <f>BH88+BH95+'ALL K12 &amp; RS TRACKING'!BH101</f>
        <v>166173.42903991311</v>
      </c>
      <c r="BI102" s="46">
        <f>BI88+BI95+'ALL K12 &amp; RS TRACKING'!BI101</f>
        <v>164873.75646202319</v>
      </c>
      <c r="BJ102" s="46">
        <f>BJ88+BJ95+'ALL K12 &amp; RS TRACKING'!BJ101</f>
        <v>162979.82375506763</v>
      </c>
      <c r="BK102" s="46">
        <f>BK88+BK95+'ALL K12 &amp; RS TRACKING'!BK101</f>
        <v>161619.21693722589</v>
      </c>
      <c r="BL102" s="46">
        <f>BL88+BL95+'ALL K12 &amp; RS TRACKING'!BL101</f>
        <v>159100.77168822731</v>
      </c>
      <c r="BM102" s="46">
        <f>BM88+BM95+'ALL K12 &amp; RS TRACKING'!BM101</f>
        <v>158156.85850535921</v>
      </c>
      <c r="BN102" s="46">
        <f>BN88+BN95+'ALL K12 &amp; RS TRACKING'!BN101</f>
        <v>156271.4530403518</v>
      </c>
      <c r="BO102" s="70"/>
      <c r="BP102" s="46">
        <f>BP88+BP95+'ALL K12 &amp; RS TRACKING'!BP101</f>
        <v>145866.09000000008</v>
      </c>
      <c r="BQ102" s="46">
        <f>BQ88+BQ95+'ALL K12 &amp; RS TRACKING'!BQ101</f>
        <v>172988.80898023138</v>
      </c>
      <c r="BR102" s="46">
        <f>BR88+BR95+'ALL K12 &amp; RS TRACKING'!BR101</f>
        <v>172292.82702608721</v>
      </c>
      <c r="BS102" s="46">
        <f>BS88+BS95+'ALL K12 &amp; RS TRACKING'!BS101</f>
        <v>171021.63536898745</v>
      </c>
      <c r="BT102" s="46">
        <f>BT88+BT95+'ALL K12 &amp; RS TRACKING'!BT101</f>
        <v>170079.47193218226</v>
      </c>
      <c r="BU102" s="46">
        <f>BU88+BU95+'ALL K12 &amp; RS TRACKING'!BU101</f>
        <v>168228.83869116698</v>
      </c>
      <c r="BV102" s="46">
        <f>BV88+BV95+'ALL K12 &amp; RS TRACKING'!BV101</f>
        <v>166782.30003826576</v>
      </c>
      <c r="BW102" s="46">
        <f>BW88+BW95+'ALL K12 &amp; RS TRACKING'!BW101</f>
        <v>164073.44888549732</v>
      </c>
      <c r="BX102" s="46">
        <f>BX88+BX95+'ALL K12 &amp; RS TRACKING'!BX101</f>
        <v>163149.60579149178</v>
      </c>
      <c r="BY102" s="46">
        <f>BY88+BY95+'ALL K12 &amp; RS TRACKING'!BY101</f>
        <v>161154.42481171669</v>
      </c>
      <c r="BZ102" s="70"/>
      <c r="CA102" s="46">
        <f>CA88+CA95+'ALL K12 &amp; RS TRACKING'!CA101</f>
        <v>148178.5633950484</v>
      </c>
      <c r="CB102" s="46">
        <f>CB88+CB95+'ALL K12 &amp; RS TRACKING'!CB101</f>
        <v>176659.04247289145</v>
      </c>
      <c r="CC102" s="46">
        <f>CC88+CC95+'ALL K12 &amp; RS TRACKING'!CC101</f>
        <v>175944.81336654967</v>
      </c>
      <c r="CD102" s="46">
        <f>CD88+CD95+'ALL K12 &amp; RS TRACKING'!CD101</f>
        <v>174642.48036868917</v>
      </c>
      <c r="CE102" s="46">
        <f>CE88+CE95+'ALL K12 &amp; RS TRACKING'!CE101</f>
        <v>173681.71141619637</v>
      </c>
      <c r="CF102" s="46">
        <f>CF88+CF95+'ALL K12 &amp; RS TRACKING'!CF101</f>
        <v>171797.49779294574</v>
      </c>
      <c r="CG102" s="46">
        <f>CG88+CG95+'ALL K12 &amp; RS TRACKING'!CG101</f>
        <v>170298.01997118018</v>
      </c>
      <c r="CH102" s="46">
        <f>CH88+CH95+'ALL K12 &amp; RS TRACKING'!CH101</f>
        <v>167496.35795111017</v>
      </c>
      <c r="CI102" s="46">
        <f>CI88+CI95+'ALL K12 &amp; RS TRACKING'!CI101</f>
        <v>166555.90817751322</v>
      </c>
      <c r="CJ102" s="46">
        <f>CJ88+CJ95+'ALL K12 &amp; RS TRACKING'!CJ101</f>
        <v>164502.17840359188</v>
      </c>
    </row>
    <row r="103" spans="1:88" x14ac:dyDescent="0.2">
      <c r="A103" s="40" t="s">
        <v>8</v>
      </c>
      <c r="B103" s="46">
        <f>B89+B96+'ALL K12 &amp; RS TRACKING'!B102</f>
        <v>146323.01999999996</v>
      </c>
      <c r="C103" s="46">
        <f>C89+C96+'ALL K12 &amp; RS TRACKING'!C102</f>
        <v>171315.54999999993</v>
      </c>
      <c r="D103" s="46">
        <f>D89+D96+'ALL K12 &amp; RS TRACKING'!D102</f>
        <v>170251.21300000011</v>
      </c>
      <c r="E103" s="46">
        <f>E89+E96+'ALL K12 &amp; RS TRACKING'!E102</f>
        <v>168650.55999999997</v>
      </c>
      <c r="F103" s="46">
        <f>F89+F96+'ALL K12 &amp; RS TRACKING'!F102</f>
        <v>167414.44299999997</v>
      </c>
      <c r="G103" s="46">
        <f>G89+G96+'ALL K12 &amp; RS TRACKING'!G102</f>
        <v>165171.46999999991</v>
      </c>
      <c r="H103" s="46">
        <f>H89+H96+'ALL K12 &amp; RS TRACKING'!H102</f>
        <v>163590.5089999999</v>
      </c>
      <c r="I103" s="46">
        <f>I89+I96+'ALL K12 &amp; RS TRACKING'!I102</f>
        <v>161474.818</v>
      </c>
      <c r="J103" s="46">
        <f>J89+J96+'ALL K12 &amp; RS TRACKING'!J102</f>
        <v>160281.77299999996</v>
      </c>
      <c r="K103" s="46">
        <f>K89+K96+'ALL K12 &amp; RS TRACKING'!K102</f>
        <v>157861.48300000001</v>
      </c>
      <c r="L103" s="46"/>
      <c r="M103" s="46">
        <f>M89+M96+'ALL K12 &amp; RS TRACKING'!M102</f>
        <v>140227.62000000017</v>
      </c>
      <c r="N103" s="46">
        <f>N89+N96+'ALL K12 &amp; RS TRACKING'!N102</f>
        <v>167062.33630000008</v>
      </c>
      <c r="O103" s="46">
        <f>O89+O96+'ALL K12 &amp; RS TRACKING'!O102</f>
        <v>165932.06330000015</v>
      </c>
      <c r="P103" s="46">
        <f>P89+P96+'ALL K12 &amp; RS TRACKING'!P102</f>
        <v>164262.5633000001</v>
      </c>
      <c r="Q103" s="46">
        <f>Q89+Q96+'ALL K12 &amp; RS TRACKING'!Q102</f>
        <v>163036.76330000011</v>
      </c>
      <c r="R103" s="46">
        <f>R89+R96+'ALL K12 &amp; RS TRACKING'!R102</f>
        <v>161141.62330000006</v>
      </c>
      <c r="S103" s="46">
        <f>S89+S96+'ALL K12 &amp; RS TRACKING'!S102</f>
        <v>159752.39330000005</v>
      </c>
      <c r="T103" s="46">
        <f>T89+T96+'ALL K12 &amp; RS TRACKING'!T102</f>
        <v>157722.54330000014</v>
      </c>
      <c r="U103" s="46">
        <f>U89+U96+'ALL K12 &amp; RS TRACKING'!U102</f>
        <v>156627.43330000012</v>
      </c>
      <c r="V103" s="46">
        <f>V89+V96+'ALL K12 &amp; RS TRACKING'!V102</f>
        <v>154233.01330000011</v>
      </c>
      <c r="W103" s="33"/>
      <c r="X103" s="46">
        <f>X89+X96+'ALL K12 &amp; RS TRACKING'!X102</f>
        <v>139486.47000000015</v>
      </c>
      <c r="Y103" s="46">
        <f>Y89+Y96+'ALL K12 &amp; RS TRACKING'!Y102</f>
        <v>167343.49000000022</v>
      </c>
      <c r="Z103" s="46">
        <f>Z89+Z96+'ALL K12 &amp; RS TRACKING'!Z102</f>
        <v>166088.85000000018</v>
      </c>
      <c r="AA103" s="46">
        <f>AA89+AA96+'ALL K12 &amp; RS TRACKING'!AA102</f>
        <v>164576.69000000018</v>
      </c>
      <c r="AB103" s="46">
        <f>AB89+AB96+'ALL K12 &amp; RS TRACKING'!AB102</f>
        <v>163185.26000000013</v>
      </c>
      <c r="AC103" s="46">
        <f>AC89+AC96+'ALL K12 &amp; RS TRACKING'!AC102</f>
        <v>161293.98800000019</v>
      </c>
      <c r="AD103" s="46">
        <f>AD89+AD96+'ALL K12 &amp; RS TRACKING'!AD102</f>
        <v>159648.63000000012</v>
      </c>
      <c r="AE103" s="46">
        <f>AE89+AE96+'ALL K12 &amp; RS TRACKING'!AE102</f>
        <v>159338.5</v>
      </c>
      <c r="AF103" s="46">
        <f>AF89+AF96+'ALL K12 &amp; RS TRACKING'!AF102</f>
        <v>158131.02999999997</v>
      </c>
      <c r="AG103" s="46">
        <f>AG89+AG96+'ALL K12 &amp; RS TRACKING'!AG102</f>
        <v>155832.12999999995</v>
      </c>
      <c r="AH103" s="33"/>
      <c r="AI103" s="46">
        <f>AI89+AI96+'ALL K12 &amp; RS TRACKING'!AI102</f>
        <v>142072.94000000006</v>
      </c>
      <c r="AJ103" s="46">
        <f>AJ89+AJ96+'ALL K12 &amp; RS TRACKING'!AJ102</f>
        <v>169252.5229000001</v>
      </c>
      <c r="AK103" s="46">
        <f>AK89+AK96+'ALL K12 &amp; RS TRACKING'!AK102</f>
        <v>168225.06500000006</v>
      </c>
      <c r="AL103" s="46">
        <f>AL89+AL96+'ALL K12 &amp; RS TRACKING'!AL102</f>
        <v>166692.05000000005</v>
      </c>
      <c r="AM103" s="46">
        <f>AM89+AM96+'ALL K12 &amp; RS TRACKING'!AM102</f>
        <v>164991.95000000001</v>
      </c>
      <c r="AN103" s="46">
        <f>AN89+AN96+'ALL K12 &amp; RS TRACKING'!AN102</f>
        <v>163717.73600000018</v>
      </c>
      <c r="AO103" s="46">
        <f>AO89+AO96+'ALL K12 &amp; RS TRACKING'!AO102</f>
        <v>162491.77800000008</v>
      </c>
      <c r="AP103" s="46">
        <f>AP89+AP96+'ALL K12 &amp; RS TRACKING'!AP102</f>
        <v>159699.08570000011</v>
      </c>
      <c r="AQ103" s="46">
        <f>AQ89+AQ96+'ALL K12 &amp; RS TRACKING'!AQ102</f>
        <v>158876.0860000001</v>
      </c>
      <c r="AR103" s="46">
        <f>AR89+AR96+'ALL K12 &amp; RS TRACKING'!AR102</f>
        <v>157109.93090000015</v>
      </c>
      <c r="AS103" s="33"/>
      <c r="AT103" s="46">
        <f>AT89+AT96+'ALL K12 &amp; RS TRACKING'!AT102</f>
        <v>144623.0300000002</v>
      </c>
      <c r="AU103" s="46">
        <f>AU89+AU96+'ALL K12 &amp; RS TRACKING'!AU102</f>
        <v>169182.64900000003</v>
      </c>
      <c r="AV103" s="46">
        <f>AV89+AV96+'ALL K12 &amp; RS TRACKING'!AV102</f>
        <v>167939.18700000015</v>
      </c>
      <c r="AW103" s="46">
        <f>AW89+AW96+'ALL K12 &amp; RS TRACKING'!AW102</f>
        <v>166280.09400000013</v>
      </c>
      <c r="AX103" s="46">
        <f>AX89+AX96+'ALL K12 &amp; RS TRACKING'!AX102</f>
        <v>164214.28700000021</v>
      </c>
      <c r="AY103" s="46">
        <f>AY89+AY96+'ALL K12 &amp; RS TRACKING'!AY102</f>
        <v>162464.79000000004</v>
      </c>
      <c r="AZ103" s="46">
        <f>AZ89+AZ96+'ALL K12 &amp; RS TRACKING'!AZ102</f>
        <v>160745.9930000001</v>
      </c>
      <c r="BA103" s="46">
        <f>BA89+BA96+'ALL K12 &amp; RS TRACKING'!BA102</f>
        <v>157950.66000000006</v>
      </c>
      <c r="BB103" s="46">
        <f>BB89+BB96+'ALL K12 &amp; RS TRACKING'!BB102</f>
        <v>156992.821</v>
      </c>
      <c r="BC103" s="46">
        <f>BC89+BC96+'ALL K12 &amp; RS TRACKING'!BC102</f>
        <v>155219.68000000005</v>
      </c>
      <c r="BD103" s="33"/>
      <c r="BE103" s="46">
        <f>BE89+BE96+'ALL K12 &amp; RS TRACKING'!BE102</f>
        <v>144567.52000000019</v>
      </c>
      <c r="BF103" s="46">
        <f>BF89+BF96+'ALL K12 &amp; RS TRACKING'!BF102</f>
        <v>168642.15000000017</v>
      </c>
      <c r="BG103" s="46">
        <f>BG89+BG96+'ALL K12 &amp; RS TRACKING'!BG102</f>
        <v>167673.58000000013</v>
      </c>
      <c r="BH103" s="46">
        <f>BH89+BH96+'ALL K12 &amp; RS TRACKING'!BH102</f>
        <v>166144.92000000013</v>
      </c>
      <c r="BI103" s="46">
        <f>BI89+BI96+'ALL K12 &amp; RS TRACKING'!BI102</f>
        <v>164842.57000000018</v>
      </c>
      <c r="BJ103" s="46">
        <f>BJ89+BJ96+'ALL K12 &amp; RS TRACKING'!BJ102</f>
        <v>162967.31000000011</v>
      </c>
      <c r="BK103" s="46">
        <f>BK89+BK96+'ALL K12 &amp; RS TRACKING'!BK102</f>
        <v>161618.5100000001</v>
      </c>
      <c r="BL103" s="46">
        <f>BL89+BL96+'ALL K12 &amp; RS TRACKING'!BL102</f>
        <v>159078.1700000001</v>
      </c>
      <c r="BM103" s="46">
        <f>BM89+BM96+'ALL K12 &amp; RS TRACKING'!BM102</f>
        <v>158215.10000000012</v>
      </c>
      <c r="BN103" s="46">
        <f>BN89+BN96+'ALL K12 &amp; RS TRACKING'!BN102</f>
        <v>156329.75490000009</v>
      </c>
      <c r="BO103" s="33"/>
      <c r="BP103" s="46">
        <f>BP89+BP96+'ALL K12 &amp; RS TRACKING'!BP102</f>
        <v>145839.37000000005</v>
      </c>
      <c r="BQ103" s="46">
        <f>BQ89+BQ96+'ALL K12 &amp; RS TRACKING'!BQ102</f>
        <v>173019.05242047977</v>
      </c>
      <c r="BR103" s="46">
        <f>BR89+BR96+'ALL K12 &amp; RS TRACKING'!BR102</f>
        <v>172225.08755467931</v>
      </c>
      <c r="BS103" s="46">
        <f>BS89+BS96+'ALL K12 &amp; RS TRACKING'!BS102</f>
        <v>170978.94817911688</v>
      </c>
      <c r="BT103" s="46">
        <f>BT89+BT96+'ALL K12 &amp; RS TRACKING'!BT102</f>
        <v>170098.55984561608</v>
      </c>
      <c r="BU103" s="46">
        <f>BU89+BU96+'ALL K12 &amp; RS TRACKING'!BU102</f>
        <v>168303.25554442569</v>
      </c>
      <c r="BV103" s="46"/>
      <c r="BW103" s="46"/>
      <c r="BX103" s="46"/>
      <c r="BY103" s="46"/>
      <c r="BZ103" s="33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</row>
    <row r="104" spans="1:88" x14ac:dyDescent="0.2">
      <c r="A104" s="35" t="s">
        <v>9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T104" s="38">
        <f t="shared" ref="AT104:BA104" si="156">IF(AT103&gt;0,AT103-AT102, " ")</f>
        <v>0</v>
      </c>
      <c r="AU104" s="38">
        <f t="shared" si="156"/>
        <v>0</v>
      </c>
      <c r="AV104" s="38">
        <f t="shared" si="156"/>
        <v>0</v>
      </c>
      <c r="AW104" s="38">
        <f t="shared" si="156"/>
        <v>0</v>
      </c>
      <c r="AX104" s="38">
        <f t="shared" si="156"/>
        <v>0</v>
      </c>
      <c r="AY104" s="38">
        <f t="shared" si="156"/>
        <v>0</v>
      </c>
      <c r="AZ104" s="38">
        <f t="shared" si="156"/>
        <v>0</v>
      </c>
      <c r="BA104" s="38">
        <f t="shared" si="156"/>
        <v>0</v>
      </c>
      <c r="BB104" s="38">
        <f t="shared" ref="BB104:BC104" si="157">IF(BB103&gt;0,BB103-BB102, " ")</f>
        <v>0</v>
      </c>
      <c r="BC104" s="38">
        <f t="shared" si="157"/>
        <v>0</v>
      </c>
      <c r="BE104" s="38">
        <f t="shared" ref="BE104:BN104" si="158">IF(BE103&gt;0,BE103-BE102, " ")</f>
        <v>-15.819999999948777</v>
      </c>
      <c r="BF104" s="38">
        <f t="shared" si="158"/>
        <v>7.767406821338227</v>
      </c>
      <c r="BG104" s="38">
        <f t="shared" ref="BG104:BI104" si="159">IF(BG103&gt;0,BG103-BG102, " ")</f>
        <v>-14.687779286352452</v>
      </c>
      <c r="BH104" s="38">
        <f t="shared" si="159"/>
        <v>-28.509039912984008</v>
      </c>
      <c r="BI104" s="38">
        <f t="shared" si="159"/>
        <v>-31.186462023004424</v>
      </c>
      <c r="BJ104" s="38">
        <f t="shared" si="158"/>
        <v>-12.513755067513557</v>
      </c>
      <c r="BK104" s="38">
        <f t="shared" si="158"/>
        <v>-0.70693722579744644</v>
      </c>
      <c r="BL104" s="38">
        <f t="shared" si="158"/>
        <v>-22.601688227208797</v>
      </c>
      <c r="BM104" s="38">
        <f t="shared" si="158"/>
        <v>58.241494640911696</v>
      </c>
      <c r="BN104" s="38">
        <f t="shared" si="158"/>
        <v>58.301859648287063</v>
      </c>
      <c r="BP104" s="38">
        <f t="shared" ref="BP104:BQ104" si="160">IF(BP103&gt;0,BP103-BP102, " ")</f>
        <v>-26.720000000030268</v>
      </c>
      <c r="BQ104" s="38">
        <f t="shared" si="160"/>
        <v>30.24344024839229</v>
      </c>
      <c r="BR104" s="38">
        <f t="shared" ref="BR104:BY104" si="161">IF(BR103&gt;0,BR103-BR102, " ")</f>
        <v>-67.739471407898236</v>
      </c>
      <c r="BS104" s="38">
        <f t="shared" si="161"/>
        <v>-42.687189870572183</v>
      </c>
      <c r="BT104" s="38">
        <f t="shared" si="161"/>
        <v>19.087913433817448</v>
      </c>
      <c r="BU104" s="38">
        <f t="shared" si="161"/>
        <v>74.416853258706396</v>
      </c>
      <c r="BV104" s="38" t="str">
        <f t="shared" si="161"/>
        <v xml:space="preserve"> </v>
      </c>
      <c r="BW104" s="38" t="str">
        <f t="shared" si="161"/>
        <v xml:space="preserve"> </v>
      </c>
      <c r="BX104" s="38" t="str">
        <f t="shared" si="161"/>
        <v xml:space="preserve"> </v>
      </c>
      <c r="BY104" s="38" t="str">
        <f t="shared" si="161"/>
        <v xml:space="preserve"> </v>
      </c>
      <c r="CA104" s="38" t="str">
        <f t="shared" ref="CA104:CJ104" si="162">IF(CA103&gt;0,CA103-CA102, " ")</f>
        <v xml:space="preserve"> </v>
      </c>
      <c r="CB104" s="38" t="str">
        <f t="shared" si="162"/>
        <v xml:space="preserve"> </v>
      </c>
      <c r="CC104" s="38" t="str">
        <f t="shared" si="162"/>
        <v xml:space="preserve"> </v>
      </c>
      <c r="CD104" s="38" t="str">
        <f t="shared" si="162"/>
        <v xml:space="preserve"> </v>
      </c>
      <c r="CE104" s="38" t="str">
        <f t="shared" si="162"/>
        <v xml:space="preserve"> </v>
      </c>
      <c r="CF104" s="38" t="str">
        <f t="shared" si="162"/>
        <v xml:space="preserve"> </v>
      </c>
      <c r="CG104" s="38" t="str">
        <f t="shared" si="162"/>
        <v xml:space="preserve"> </v>
      </c>
      <c r="CH104" s="38" t="str">
        <f t="shared" si="162"/>
        <v xml:space="preserve"> </v>
      </c>
      <c r="CI104" s="38" t="str">
        <f t="shared" si="162"/>
        <v xml:space="preserve"> </v>
      </c>
      <c r="CJ104" s="38" t="str">
        <f t="shared" si="162"/>
        <v xml:space="preserve"> </v>
      </c>
    </row>
    <row r="105" spans="1:88" x14ac:dyDescent="0.2">
      <c r="A105" s="40" t="s">
        <v>10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T105" s="41">
        <f t="shared" ref="AT105:AU105" si="163">(IF(AT103&gt;0,AT104/AT102," "))</f>
        <v>0</v>
      </c>
      <c r="AU105" s="41">
        <f t="shared" si="163"/>
        <v>0</v>
      </c>
      <c r="AV105" s="41">
        <f>(IF(AV103&gt;0,AV104/AV102," "))</f>
        <v>0</v>
      </c>
      <c r="AW105" s="41">
        <f t="shared" ref="AW105:BA105" si="164">(IF(AW103&gt;0,AW104/AW102," "))</f>
        <v>0</v>
      </c>
      <c r="AX105" s="41">
        <f t="shared" si="164"/>
        <v>0</v>
      </c>
      <c r="AY105" s="41">
        <f t="shared" si="164"/>
        <v>0</v>
      </c>
      <c r="AZ105" s="41">
        <f t="shared" si="164"/>
        <v>0</v>
      </c>
      <c r="BA105" s="41">
        <f t="shared" si="164"/>
        <v>0</v>
      </c>
      <c r="BB105" s="41">
        <f t="shared" ref="BB105:BC105" si="165">(IF(BB103&gt;0,BB104/BB102," "))</f>
        <v>0</v>
      </c>
      <c r="BC105" s="41">
        <f t="shared" si="165"/>
        <v>0</v>
      </c>
      <c r="BE105" s="41">
        <f t="shared" ref="BE105:BN105" si="166">(IF(BE103&gt;0,BE104/BE102," "))</f>
        <v>-1.0941786238960009E-4</v>
      </c>
      <c r="BF105" s="41">
        <f t="shared" si="166"/>
        <v>4.6060635452241482E-5</v>
      </c>
      <c r="BG105" s="41">
        <f t="shared" ref="BG105:BI105" si="167">(IF(BG103&gt;0,BG104/BG102," "))</f>
        <v>-8.7589784788550027E-5</v>
      </c>
      <c r="BH105" s="41">
        <f t="shared" si="167"/>
        <v>-1.7156196437480048E-4</v>
      </c>
      <c r="BI105" s="41">
        <f t="shared" si="167"/>
        <v>-1.8915358448928088E-4</v>
      </c>
      <c r="BJ105" s="41">
        <f t="shared" si="166"/>
        <v>-7.6781007484212965E-5</v>
      </c>
      <c r="BK105" s="41">
        <f t="shared" si="166"/>
        <v>-4.3740913933027293E-6</v>
      </c>
      <c r="BL105" s="41">
        <f t="shared" si="166"/>
        <v>-1.4205894784406764E-4</v>
      </c>
      <c r="BM105" s="41">
        <f t="shared" si="166"/>
        <v>3.6825146371340046E-4</v>
      </c>
      <c r="BN105" s="41">
        <f t="shared" si="166"/>
        <v>3.7308067797406727E-4</v>
      </c>
      <c r="BP105" s="41">
        <f t="shared" ref="BP105:BQ105" si="168">(IF(BP103&gt;0,BP104/BP102," "))</f>
        <v>-1.831817113904284E-4</v>
      </c>
      <c r="BQ105" s="41">
        <f t="shared" si="168"/>
        <v>1.7482888301663732E-4</v>
      </c>
      <c r="BR105" s="41">
        <f t="shared" ref="BR105:BY105" si="169">(IF(BR103&gt;0,BR104/BR102," "))</f>
        <v>-3.9316477985262653E-4</v>
      </c>
      <c r="BS105" s="41">
        <f t="shared" si="169"/>
        <v>-2.4960110911389957E-4</v>
      </c>
      <c r="BT105" s="41">
        <f t="shared" si="169"/>
        <v>1.1222937851917009E-4</v>
      </c>
      <c r="BU105" s="41">
        <f t="shared" si="169"/>
        <v>4.4235491273479096E-4</v>
      </c>
      <c r="BV105" s="41" t="str">
        <f t="shared" si="169"/>
        <v xml:space="preserve"> </v>
      </c>
      <c r="BW105" s="41" t="str">
        <f t="shared" si="169"/>
        <v xml:space="preserve"> </v>
      </c>
      <c r="BX105" s="41" t="str">
        <f t="shared" si="169"/>
        <v xml:space="preserve"> </v>
      </c>
      <c r="BY105" s="41" t="str">
        <f t="shared" si="169"/>
        <v xml:space="preserve"> </v>
      </c>
      <c r="CA105" s="41" t="str">
        <f t="shared" ref="CA105:CJ105" si="170">(IF(CA103&gt;0,CA104/CA102," "))</f>
        <v xml:space="preserve"> </v>
      </c>
      <c r="CB105" s="41" t="str">
        <f t="shared" si="170"/>
        <v xml:space="preserve"> </v>
      </c>
      <c r="CC105" s="41" t="str">
        <f t="shared" si="170"/>
        <v xml:space="preserve"> </v>
      </c>
      <c r="CD105" s="41" t="str">
        <f t="shared" si="170"/>
        <v xml:space="preserve"> </v>
      </c>
      <c r="CE105" s="41" t="str">
        <f t="shared" si="170"/>
        <v xml:space="preserve"> </v>
      </c>
      <c r="CF105" s="41" t="str">
        <f t="shared" si="170"/>
        <v xml:space="preserve"> </v>
      </c>
      <c r="CG105" s="41" t="str">
        <f t="shared" si="170"/>
        <v xml:space="preserve"> </v>
      </c>
      <c r="CH105" s="41" t="str">
        <f t="shared" si="170"/>
        <v xml:space="preserve"> </v>
      </c>
      <c r="CI105" s="41" t="str">
        <f t="shared" si="170"/>
        <v xml:space="preserve"> </v>
      </c>
      <c r="CJ105" s="41" t="str">
        <f t="shared" si="170"/>
        <v xml:space="preserve"> </v>
      </c>
    </row>
  </sheetData>
  <pageMargins left="0.5" right="0.5" top="1" bottom="1" header="0.5" footer="0.5"/>
  <pageSetup scale="75" orientation="portrait" r:id="rId1"/>
  <headerFooter alignWithMargins="0">
    <oddFooter>&amp;L&amp;"-,Regular"&amp;8 D:\CFC\K12\K12 FC 200903\ &amp;F&amp;"Arial,Regular"_x000D_
_x000D_
&amp;"-,Regular" &amp;A&amp;C&amp;"-,Regular"&amp;8&amp;P &amp;R&amp;"-,Regular"&amp;8 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CL132"/>
  <sheetViews>
    <sheetView topLeftCell="BB85" zoomScale="85" zoomScaleNormal="85" workbookViewId="0">
      <selection activeCell="V27" sqref="V27"/>
    </sheetView>
  </sheetViews>
  <sheetFormatPr defaultRowHeight="12.75" x14ac:dyDescent="0.2"/>
  <cols>
    <col min="1" max="1" width="16.25" style="1" customWidth="1"/>
    <col min="2" max="3" width="7.5" style="1" customWidth="1"/>
    <col min="4" max="4" width="8.625" style="1" customWidth="1"/>
    <col min="5" max="5" width="7.5" style="1" customWidth="1"/>
    <col min="6" max="6" width="9" style="1" customWidth="1"/>
    <col min="7" max="10" width="7.5" style="1" customWidth="1"/>
    <col min="11" max="12" width="7.5" customWidth="1"/>
    <col min="13" max="22" width="9" customWidth="1"/>
    <col min="29" max="29" width="12.75" bestFit="1" customWidth="1"/>
    <col min="35" max="41" width="9.125" bestFit="1" customWidth="1"/>
    <col min="42" max="42" width="12.75" bestFit="1" customWidth="1"/>
  </cols>
  <sheetData>
    <row r="1" spans="1:18" x14ac:dyDescent="0.2">
      <c r="A1" s="1" t="s">
        <v>21</v>
      </c>
      <c r="D1" s="1" t="str">
        <f>'ALL K12 &amp; RS TRACKING'!$D$1</f>
        <v>Feb 2024 FC</v>
      </c>
      <c r="E1" s="1" t="s">
        <v>62</v>
      </c>
      <c r="F1" s="1" t="str">
        <f>TitlePage!A21</f>
        <v>2022-23 FINAL 2023 Apportionment; Feb 2024  Apportionment</v>
      </c>
      <c r="G1" s="1" t="s">
        <v>1</v>
      </c>
      <c r="H1" s="10">
        <f>TitlePage!$A$22</f>
        <v>45349</v>
      </c>
      <c r="I1" s="31">
        <f>TitlePage!A17</f>
        <v>0</v>
      </c>
      <c r="K1" s="1"/>
    </row>
    <row r="12" spans="1:18" x14ac:dyDescent="0.2">
      <c r="R12" s="76"/>
    </row>
    <row r="29" spans="1:68" x14ac:dyDescent="0.2">
      <c r="AI29" s="32"/>
    </row>
    <row r="31" spans="1:68" x14ac:dyDescent="0.2">
      <c r="BP31" s="33"/>
    </row>
    <row r="32" spans="1:68" x14ac:dyDescent="0.2">
      <c r="A32" s="1" t="s">
        <v>22</v>
      </c>
      <c r="D32" s="118"/>
      <c r="Q32" s="32"/>
      <c r="BE32" s="157"/>
      <c r="BF32" s="158"/>
      <c r="BG32" s="158"/>
      <c r="BH32" s="158"/>
      <c r="BI32" s="158"/>
      <c r="BJ32" s="158"/>
      <c r="BK32" s="158"/>
      <c r="BL32" s="158"/>
      <c r="BM32" s="158"/>
      <c r="BN32" s="158"/>
    </row>
    <row r="33" spans="1:90" x14ac:dyDescent="0.2">
      <c r="A33" s="12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Q33" s="32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</row>
    <row r="34" spans="1:90" x14ac:dyDescent="0.2">
      <c r="A34" s="22" t="s">
        <v>23</v>
      </c>
      <c r="B34" s="63" t="s">
        <v>70</v>
      </c>
      <c r="C34" s="63" t="s">
        <v>71</v>
      </c>
      <c r="D34" s="63" t="s">
        <v>72</v>
      </c>
      <c r="E34" s="63" t="s">
        <v>73</v>
      </c>
      <c r="F34" s="63" t="s">
        <v>74</v>
      </c>
      <c r="G34" s="63" t="s">
        <v>75</v>
      </c>
      <c r="H34" s="63" t="s">
        <v>76</v>
      </c>
      <c r="I34" s="63" t="s">
        <v>77</v>
      </c>
      <c r="J34" s="63" t="s">
        <v>78</v>
      </c>
      <c r="K34" s="63" t="s">
        <v>79</v>
      </c>
      <c r="L34" s="63"/>
      <c r="M34" s="63" t="s">
        <v>80</v>
      </c>
      <c r="N34" s="63" t="s">
        <v>81</v>
      </c>
      <c r="O34" s="63" t="s">
        <v>82</v>
      </c>
      <c r="P34" s="63" t="s">
        <v>83</v>
      </c>
      <c r="Q34" s="63" t="s">
        <v>84</v>
      </c>
      <c r="R34" s="63" t="s">
        <v>85</v>
      </c>
      <c r="S34" s="63" t="s">
        <v>86</v>
      </c>
      <c r="T34" s="63" t="s">
        <v>87</v>
      </c>
      <c r="U34" s="63" t="s">
        <v>88</v>
      </c>
      <c r="V34" s="63" t="s">
        <v>89</v>
      </c>
      <c r="X34" s="63" t="s">
        <v>90</v>
      </c>
      <c r="Y34" s="63" t="s">
        <v>91</v>
      </c>
      <c r="Z34" s="63" t="s">
        <v>92</v>
      </c>
      <c r="AA34" s="63" t="s">
        <v>93</v>
      </c>
      <c r="AB34" s="63" t="s">
        <v>94</v>
      </c>
      <c r="AC34" s="63" t="s">
        <v>95</v>
      </c>
      <c r="AD34" s="63" t="s">
        <v>96</v>
      </c>
      <c r="AE34" s="63" t="s">
        <v>97</v>
      </c>
      <c r="AF34" s="63" t="s">
        <v>98</v>
      </c>
      <c r="AG34" s="63" t="s">
        <v>99</v>
      </c>
      <c r="AI34" s="63" t="s">
        <v>100</v>
      </c>
      <c r="AJ34" s="63" t="s">
        <v>101</v>
      </c>
      <c r="AK34" s="63" t="s">
        <v>102</v>
      </c>
      <c r="AL34" s="63" t="s">
        <v>103</v>
      </c>
      <c r="AM34" s="63" t="s">
        <v>104</v>
      </c>
      <c r="AN34" s="63" t="s">
        <v>105</v>
      </c>
      <c r="AO34" s="63" t="s">
        <v>106</v>
      </c>
      <c r="AP34" s="63" t="s">
        <v>107</v>
      </c>
      <c r="AQ34" s="63" t="s">
        <v>108</v>
      </c>
      <c r="AR34" s="63" t="s">
        <v>109</v>
      </c>
      <c r="AT34" s="63" t="s">
        <v>126</v>
      </c>
      <c r="AU34" s="63" t="s">
        <v>127</v>
      </c>
      <c r="AV34" s="63" t="s">
        <v>128</v>
      </c>
      <c r="AW34" s="63" t="s">
        <v>129</v>
      </c>
      <c r="AX34" s="63" t="s">
        <v>130</v>
      </c>
      <c r="AY34" s="63" t="s">
        <v>131</v>
      </c>
      <c r="AZ34" s="63" t="s">
        <v>132</v>
      </c>
      <c r="BA34" s="63" t="s">
        <v>133</v>
      </c>
      <c r="BB34" s="63" t="s">
        <v>134</v>
      </c>
      <c r="BC34" s="63" t="s">
        <v>135</v>
      </c>
      <c r="BE34" s="63" t="s">
        <v>136</v>
      </c>
      <c r="BF34" s="63" t="s">
        <v>137</v>
      </c>
      <c r="BG34" s="63" t="s">
        <v>138</v>
      </c>
      <c r="BH34" s="63" t="s">
        <v>139</v>
      </c>
      <c r="BI34" s="63" t="s">
        <v>140</v>
      </c>
      <c r="BJ34" s="63" t="s">
        <v>141</v>
      </c>
      <c r="BK34" s="63" t="s">
        <v>142</v>
      </c>
      <c r="BL34" s="63" t="s">
        <v>143</v>
      </c>
      <c r="BM34" s="63" t="s">
        <v>144</v>
      </c>
      <c r="BN34" s="63" t="s">
        <v>145</v>
      </c>
      <c r="BP34" s="173" t="s">
        <v>191</v>
      </c>
      <c r="BQ34" s="173" t="s">
        <v>173</v>
      </c>
      <c r="BR34" s="173" t="s">
        <v>174</v>
      </c>
      <c r="BS34" s="173" t="s">
        <v>175</v>
      </c>
      <c r="BT34" s="173" t="s">
        <v>176</v>
      </c>
      <c r="BU34" s="173" t="s">
        <v>177</v>
      </c>
      <c r="BV34" s="173" t="s">
        <v>178</v>
      </c>
      <c r="BW34" s="173" t="s">
        <v>179</v>
      </c>
      <c r="BX34" s="173" t="s">
        <v>180</v>
      </c>
      <c r="BY34" s="173" t="s">
        <v>181</v>
      </c>
      <c r="BZ34" s="174"/>
      <c r="CA34" s="173" t="s">
        <v>192</v>
      </c>
      <c r="CB34" s="173" t="s">
        <v>182</v>
      </c>
      <c r="CC34" s="173" t="s">
        <v>183</v>
      </c>
      <c r="CD34" s="173" t="s">
        <v>184</v>
      </c>
      <c r="CE34" s="173" t="s">
        <v>185</v>
      </c>
      <c r="CF34" s="173" t="s">
        <v>186</v>
      </c>
      <c r="CG34" s="173" t="s">
        <v>187</v>
      </c>
      <c r="CH34" s="173" t="s">
        <v>188</v>
      </c>
      <c r="CI34" s="173" t="s">
        <v>189</v>
      </c>
      <c r="CJ34" s="173" t="s">
        <v>190</v>
      </c>
    </row>
    <row r="35" spans="1:90" s="33" customFormat="1" ht="11.25" customHeight="1" x14ac:dyDescent="0.2">
      <c r="A35" s="64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9"/>
      <c r="N35" s="79"/>
      <c r="O35" s="79"/>
      <c r="P35" s="79"/>
      <c r="Q35" s="79"/>
      <c r="R35" s="79"/>
      <c r="S35" s="79"/>
      <c r="T35" s="79"/>
      <c r="U35" s="79"/>
      <c r="V35" s="79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</row>
    <row r="36" spans="1:90" s="70" customFormat="1" x14ac:dyDescent="0.2">
      <c r="A36" s="64" t="str">
        <f>D1</f>
        <v>Feb 2024 FC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6"/>
      <c r="N36" s="36"/>
      <c r="O36" s="36"/>
      <c r="P36" s="36"/>
      <c r="Q36" s="36"/>
      <c r="R36" s="36"/>
      <c r="S36" s="36"/>
      <c r="T36" s="36"/>
      <c r="U36" s="36"/>
      <c r="V36" s="36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T36" s="36">
        <v>4683.3500000000004</v>
      </c>
      <c r="AU36" s="36">
        <v>4616.7999999999993</v>
      </c>
      <c r="AV36" s="36">
        <v>4573.7599999999993</v>
      </c>
      <c r="AW36" s="36">
        <v>4531.7599999999993</v>
      </c>
      <c r="AX36" s="36">
        <v>4493.4800000000005</v>
      </c>
      <c r="AY36" s="36">
        <v>4465.1900000000005</v>
      </c>
      <c r="AZ36" s="36">
        <v>4454.03</v>
      </c>
      <c r="BA36" s="36">
        <v>4422.75</v>
      </c>
      <c r="BB36" s="36">
        <v>4392.22</v>
      </c>
      <c r="BC36" s="36">
        <v>4344.1499999999996</v>
      </c>
      <c r="BD36" s="36"/>
      <c r="BE36" s="36">
        <v>4776.72</v>
      </c>
      <c r="BF36" s="36">
        <v>4788.83</v>
      </c>
      <c r="BG36" s="36">
        <v>4788.88</v>
      </c>
      <c r="BH36" s="36">
        <v>4770.1899999999996</v>
      </c>
      <c r="BI36" s="36">
        <v>4742.1699999999992</v>
      </c>
      <c r="BJ36" s="36">
        <v>4745.3600000000006</v>
      </c>
      <c r="BK36" s="36">
        <v>4732.7000000000007</v>
      </c>
      <c r="BL36" s="36">
        <v>4704.9800000000005</v>
      </c>
      <c r="BM36" s="36">
        <v>4691.2300000000005</v>
      </c>
      <c r="BN36" s="36">
        <v>4663.37</v>
      </c>
      <c r="BP36" s="36">
        <v>4961.4700000000012</v>
      </c>
      <c r="BQ36" s="36">
        <v>4924.9299999999994</v>
      </c>
      <c r="BR36" s="36">
        <v>4841.5087597156225</v>
      </c>
      <c r="BS36" s="36">
        <v>4824.9590369582802</v>
      </c>
      <c r="BT36" s="36">
        <v>4796.0778084002168</v>
      </c>
      <c r="BU36" s="36">
        <v>4808.374764042519</v>
      </c>
      <c r="BV36" s="36">
        <v>4798.0171357223408</v>
      </c>
      <c r="BW36" s="36">
        <v>4769.9064811359922</v>
      </c>
      <c r="BX36" s="36">
        <v>4753.6307161016202</v>
      </c>
      <c r="BY36" s="36">
        <v>4722.88211957365</v>
      </c>
      <c r="CA36" s="36">
        <v>5385.7777778244672</v>
      </c>
      <c r="CB36" s="36">
        <v>5400.27455601578</v>
      </c>
      <c r="CC36" s="36">
        <v>5404.5697847941992</v>
      </c>
      <c r="CD36" s="36">
        <v>5385.0724788479383</v>
      </c>
      <c r="CE36" s="36">
        <v>5353.6599699194348</v>
      </c>
      <c r="CF36" s="36">
        <v>5366.6877728205309</v>
      </c>
      <c r="CG36" s="36">
        <v>5354.1576594544185</v>
      </c>
      <c r="CH36" s="36">
        <v>5322.3967406961683</v>
      </c>
      <c r="CI36" s="36">
        <v>5305.4087503088313</v>
      </c>
      <c r="CJ36" s="36">
        <v>5270.2296549178773</v>
      </c>
    </row>
    <row r="37" spans="1:90" x14ac:dyDescent="0.2">
      <c r="A37" s="13" t="s">
        <v>8</v>
      </c>
      <c r="B37" s="14">
        <v>2523</v>
      </c>
      <c r="C37" s="14">
        <v>2474.09</v>
      </c>
      <c r="D37" s="14">
        <v>2446.6</v>
      </c>
      <c r="E37" s="14">
        <v>2438.9900000000002</v>
      </c>
      <c r="F37" s="14">
        <v>2406.04</v>
      </c>
      <c r="G37" s="14">
        <v>2389.04</v>
      </c>
      <c r="H37" s="14">
        <v>2371.8000000000002</v>
      </c>
      <c r="I37" s="14">
        <v>2358.48</v>
      </c>
      <c r="J37" s="14">
        <v>2345.8599999999997</v>
      </c>
      <c r="K37" s="14">
        <v>2322.29</v>
      </c>
      <c r="L37" s="46"/>
      <c r="M37" s="14">
        <v>3312.47</v>
      </c>
      <c r="N37" s="14">
        <v>3325.35</v>
      </c>
      <c r="O37" s="14">
        <v>3292.35</v>
      </c>
      <c r="P37" s="14">
        <v>3298.5399999999995</v>
      </c>
      <c r="Q37" s="14">
        <v>3263.3799999999997</v>
      </c>
      <c r="R37" s="14">
        <v>3205.06</v>
      </c>
      <c r="S37" s="14">
        <v>3193.3999999999996</v>
      </c>
      <c r="T37" s="14">
        <v>3163.56</v>
      </c>
      <c r="U37" s="14">
        <v>3130.7999999999997</v>
      </c>
      <c r="V37" s="14">
        <v>3120.73</v>
      </c>
      <c r="X37" s="14">
        <v>3218.35</v>
      </c>
      <c r="Y37" s="14">
        <v>3139.61</v>
      </c>
      <c r="Z37" s="14">
        <v>2935.9100000000003</v>
      </c>
      <c r="AA37" s="14">
        <v>2857.9900000000002</v>
      </c>
      <c r="AB37" s="14">
        <v>2803.0499999999997</v>
      </c>
      <c r="AC37" s="14">
        <v>2735.8799999999997</v>
      </c>
      <c r="AD37" s="14">
        <v>2690.8900000000003</v>
      </c>
      <c r="AE37" s="14">
        <v>2718.99</v>
      </c>
      <c r="AF37" s="14">
        <v>2695.68</v>
      </c>
      <c r="AG37" s="14">
        <v>2684.0099999999998</v>
      </c>
      <c r="AI37" s="54">
        <v>3646.64</v>
      </c>
      <c r="AJ37" s="54">
        <v>3613.22</v>
      </c>
      <c r="AK37" s="54">
        <v>3630.4</v>
      </c>
      <c r="AL37" s="54">
        <v>3625.4</v>
      </c>
      <c r="AM37" s="54">
        <v>3621.16</v>
      </c>
      <c r="AN37" s="54">
        <v>3613.5699999999997</v>
      </c>
      <c r="AO37" s="54">
        <v>3592.78</v>
      </c>
      <c r="AP37" s="54">
        <v>3578.8100000000004</v>
      </c>
      <c r="AQ37" s="54">
        <v>3575.7900000000004</v>
      </c>
      <c r="AR37" s="54">
        <v>3568.92</v>
      </c>
      <c r="AT37" s="153">
        <v>4683.3500000000004</v>
      </c>
      <c r="AU37" s="46">
        <v>4616.8</v>
      </c>
      <c r="AV37" s="46">
        <v>4573.76</v>
      </c>
      <c r="AW37" s="46">
        <v>4531.76</v>
      </c>
      <c r="AX37" s="46">
        <v>4493.4799999999996</v>
      </c>
      <c r="AY37" s="46">
        <v>4465.1900000000005</v>
      </c>
      <c r="AZ37" s="46">
        <v>4454.03</v>
      </c>
      <c r="BA37" s="46">
        <v>4422.75</v>
      </c>
      <c r="BB37" s="46">
        <v>4392.2199999999993</v>
      </c>
      <c r="BC37" s="46">
        <v>4344.1499999999996</v>
      </c>
      <c r="BD37" s="33"/>
      <c r="BE37" s="46">
        <v>4776.72</v>
      </c>
      <c r="BF37" s="46">
        <v>4789.83</v>
      </c>
      <c r="BG37" s="46">
        <v>4787.88</v>
      </c>
      <c r="BH37" s="46">
        <v>4769.1899999999996</v>
      </c>
      <c r="BI37" s="46">
        <v>4742.1699999999992</v>
      </c>
      <c r="BJ37" s="46">
        <v>4746.3600000000006</v>
      </c>
      <c r="BK37" s="46">
        <v>4731.7000000000007</v>
      </c>
      <c r="BL37" s="46">
        <v>4703.9800000000005</v>
      </c>
      <c r="BM37" s="46">
        <v>4689.2300000000005</v>
      </c>
      <c r="BN37" s="46">
        <v>4663.37</v>
      </c>
      <c r="BP37" s="159">
        <v>4961.4700000000012</v>
      </c>
      <c r="BQ37" s="159">
        <v>4923.1899999999996</v>
      </c>
      <c r="BR37" s="159">
        <v>4876.8400000000011</v>
      </c>
      <c r="BS37" s="159">
        <v>4836.25</v>
      </c>
      <c r="BT37" s="159">
        <v>4790.3599999999997</v>
      </c>
      <c r="BU37" s="159">
        <v>4765.68</v>
      </c>
      <c r="BV37" s="159"/>
      <c r="BW37" s="159"/>
      <c r="BX37" s="159"/>
      <c r="BY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</row>
    <row r="38" spans="1:90" x14ac:dyDescent="0.2">
      <c r="A38" s="35" t="s">
        <v>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T38" s="38">
        <f t="shared" ref="AT38:BC38" si="0">IF(AT37&gt;0,AT37-AT36, " ")</f>
        <v>0</v>
      </c>
      <c r="AU38" s="38">
        <f t="shared" si="0"/>
        <v>9.0949470177292824E-13</v>
      </c>
      <c r="AV38" s="38">
        <f t="shared" si="0"/>
        <v>9.0949470177292824E-13</v>
      </c>
      <c r="AW38" s="38">
        <f t="shared" si="0"/>
        <v>9.0949470177292824E-13</v>
      </c>
      <c r="AX38" s="38">
        <f t="shared" si="0"/>
        <v>-9.0949470177292824E-13</v>
      </c>
      <c r="AY38" s="38">
        <f t="shared" si="0"/>
        <v>0</v>
      </c>
      <c r="AZ38" s="38">
        <f t="shared" si="0"/>
        <v>0</v>
      </c>
      <c r="BA38" s="38">
        <f t="shared" si="0"/>
        <v>0</v>
      </c>
      <c r="BB38" s="38">
        <f t="shared" si="0"/>
        <v>-9.0949470177292824E-13</v>
      </c>
      <c r="BC38" s="38">
        <f t="shared" si="0"/>
        <v>0</v>
      </c>
      <c r="BE38" s="38">
        <f t="shared" ref="BE38:BN38" si="1">IF(BE37&gt;0,BE37-BE36, " ")</f>
        <v>0</v>
      </c>
      <c r="BF38" s="38">
        <f t="shared" si="1"/>
        <v>1</v>
      </c>
      <c r="BG38" s="38">
        <f t="shared" si="1"/>
        <v>-1</v>
      </c>
      <c r="BH38" s="38">
        <f t="shared" si="1"/>
        <v>-1</v>
      </c>
      <c r="BI38" s="38">
        <f t="shared" si="1"/>
        <v>0</v>
      </c>
      <c r="BJ38" s="38">
        <f t="shared" si="1"/>
        <v>1</v>
      </c>
      <c r="BK38" s="38">
        <f t="shared" si="1"/>
        <v>-1</v>
      </c>
      <c r="BL38" s="38">
        <f t="shared" si="1"/>
        <v>-1</v>
      </c>
      <c r="BM38" s="38">
        <f t="shared" si="1"/>
        <v>-2</v>
      </c>
      <c r="BN38" s="38">
        <f t="shared" si="1"/>
        <v>0</v>
      </c>
      <c r="BP38" s="160">
        <f t="shared" ref="BP38:BY38" si="2">IF(BP37&gt;0,BP37-BP36, " ")</f>
        <v>0</v>
      </c>
      <c r="BQ38" s="160">
        <f t="shared" si="2"/>
        <v>-1.7399999999997817</v>
      </c>
      <c r="BR38" s="160">
        <f t="shared" si="2"/>
        <v>35.331240284378509</v>
      </c>
      <c r="BS38" s="160">
        <f t="shared" si="2"/>
        <v>11.290963041719806</v>
      </c>
      <c r="BT38" s="160">
        <f t="shared" si="2"/>
        <v>-5.717808400217109</v>
      </c>
      <c r="BU38" s="160">
        <f t="shared" si="2"/>
        <v>-42.694764042518727</v>
      </c>
      <c r="BV38" s="160" t="str">
        <f t="shared" si="2"/>
        <v xml:space="preserve"> </v>
      </c>
      <c r="BW38" s="160" t="str">
        <f t="shared" si="2"/>
        <v xml:space="preserve"> </v>
      </c>
      <c r="BX38" s="160" t="str">
        <f t="shared" si="2"/>
        <v xml:space="preserve"> </v>
      </c>
      <c r="BY38" s="160" t="str">
        <f t="shared" si="2"/>
        <v xml:space="preserve"> </v>
      </c>
      <c r="CA38" s="160" t="str">
        <f t="shared" ref="CA38:CJ38" si="3">IF(CA37&gt;0,CA37-CA36, " ")</f>
        <v xml:space="preserve"> </v>
      </c>
      <c r="CB38" s="160" t="str">
        <f t="shared" si="3"/>
        <v xml:space="preserve"> </v>
      </c>
      <c r="CC38" s="160" t="str">
        <f t="shared" si="3"/>
        <v xml:space="preserve"> </v>
      </c>
      <c r="CD38" s="160" t="str">
        <f t="shared" si="3"/>
        <v xml:space="preserve"> </v>
      </c>
      <c r="CE38" s="160" t="str">
        <f t="shared" si="3"/>
        <v xml:space="preserve"> </v>
      </c>
      <c r="CF38" s="160" t="str">
        <f t="shared" si="3"/>
        <v xml:space="preserve"> </v>
      </c>
      <c r="CG38" s="160" t="str">
        <f t="shared" si="3"/>
        <v xml:space="preserve"> </v>
      </c>
      <c r="CH38" s="160" t="str">
        <f t="shared" si="3"/>
        <v xml:space="preserve"> </v>
      </c>
      <c r="CI38" s="160" t="str">
        <f t="shared" si="3"/>
        <v xml:space="preserve"> </v>
      </c>
      <c r="CJ38" s="160" t="str">
        <f t="shared" si="3"/>
        <v xml:space="preserve"> </v>
      </c>
    </row>
    <row r="39" spans="1:90" x14ac:dyDescent="0.2">
      <c r="A39" s="40" t="s">
        <v>10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T39" s="41">
        <f t="shared" ref="AT39:AU39" si="4">(IF(AT37&gt;0,AT38/AT36," "))</f>
        <v>0</v>
      </c>
      <c r="AU39" s="41">
        <f t="shared" si="4"/>
        <v>1.969967730404021E-16</v>
      </c>
      <c r="AV39" s="41">
        <f>(IF(AV37&gt;0,AV38/AV36," "))</f>
        <v>1.9885055223119016E-16</v>
      </c>
      <c r="AW39" s="41">
        <f t="shared" ref="AW39:BC39" si="5">(IF(AW37&gt;0,AW38/AW36," "))</f>
        <v>2.0069348371778921E-16</v>
      </c>
      <c r="AX39" s="41">
        <f t="shared" si="5"/>
        <v>-2.0240319346540503E-16</v>
      </c>
      <c r="AY39" s="41">
        <f t="shared" si="5"/>
        <v>0</v>
      </c>
      <c r="AZ39" s="41">
        <f t="shared" si="5"/>
        <v>0</v>
      </c>
      <c r="BA39" s="41">
        <f t="shared" si="5"/>
        <v>0</v>
      </c>
      <c r="BB39" s="41">
        <f t="shared" si="5"/>
        <v>-2.0706947779777155E-16</v>
      </c>
      <c r="BC39" s="41">
        <f t="shared" si="5"/>
        <v>0</v>
      </c>
      <c r="BE39" s="41">
        <f t="shared" ref="BE39:BF39" si="6">(IF(BE37&gt;0,BE38/BE36," "))</f>
        <v>0</v>
      </c>
      <c r="BF39" s="41">
        <f t="shared" si="6"/>
        <v>2.0881927318363775E-4</v>
      </c>
      <c r="BG39" s="41">
        <f>(IF(BG37&gt;0,BG38/BG36," "))</f>
        <v>-2.0881709293195903E-4</v>
      </c>
      <c r="BH39" s="41">
        <f t="shared" ref="BH39:BN39" si="7">(IF(BH37&gt;0,BH38/BH36," "))</f>
        <v>-2.0963525561874897E-4</v>
      </c>
      <c r="BI39" s="41">
        <f t="shared" si="7"/>
        <v>0</v>
      </c>
      <c r="BJ39" s="41">
        <f t="shared" si="7"/>
        <v>2.1073216784395701E-4</v>
      </c>
      <c r="BK39" s="41">
        <f t="shared" si="7"/>
        <v>-2.1129587761742764E-4</v>
      </c>
      <c r="BL39" s="41">
        <f t="shared" si="7"/>
        <v>-2.1254075468971173E-4</v>
      </c>
      <c r="BM39" s="41">
        <f t="shared" si="7"/>
        <v>-4.2632742372469476E-4</v>
      </c>
      <c r="BN39" s="41">
        <f t="shared" si="7"/>
        <v>0</v>
      </c>
      <c r="BP39" s="161">
        <f t="shared" ref="BP39:BY39" si="8">(IF(BP37&gt;0,BP38/BP36," "))</f>
        <v>0</v>
      </c>
      <c r="BQ39" s="161">
        <f t="shared" si="8"/>
        <v>-3.5330451397274314E-4</v>
      </c>
      <c r="BR39" s="161">
        <f t="shared" si="8"/>
        <v>7.2975681833639342E-3</v>
      </c>
      <c r="BS39" s="161">
        <f t="shared" si="8"/>
        <v>2.3401158341932334E-3</v>
      </c>
      <c r="BT39" s="161">
        <f t="shared" si="8"/>
        <v>-1.1921842448432557E-3</v>
      </c>
      <c r="BU39" s="161">
        <f t="shared" si="8"/>
        <v>-8.8792505030585826E-3</v>
      </c>
      <c r="BV39" s="161" t="str">
        <f t="shared" si="8"/>
        <v xml:space="preserve"> </v>
      </c>
      <c r="BW39" s="161" t="str">
        <f t="shared" si="8"/>
        <v xml:space="preserve"> </v>
      </c>
      <c r="BX39" s="161" t="str">
        <f t="shared" si="8"/>
        <v xml:space="preserve"> </v>
      </c>
      <c r="BY39" s="161" t="str">
        <f t="shared" si="8"/>
        <v xml:space="preserve"> </v>
      </c>
      <c r="CA39" s="161" t="str">
        <f t="shared" ref="CA39:CJ39" si="9">(IF(CA37&gt;0,CA38/CA36," "))</f>
        <v xml:space="preserve"> </v>
      </c>
      <c r="CB39" s="161" t="str">
        <f t="shared" si="9"/>
        <v xml:space="preserve"> </v>
      </c>
      <c r="CC39" s="161" t="str">
        <f t="shared" si="9"/>
        <v xml:space="preserve"> </v>
      </c>
      <c r="CD39" s="161" t="str">
        <f t="shared" si="9"/>
        <v xml:space="preserve"> </v>
      </c>
      <c r="CE39" s="161" t="str">
        <f t="shared" si="9"/>
        <v xml:space="preserve"> </v>
      </c>
      <c r="CF39" s="161" t="str">
        <f t="shared" si="9"/>
        <v xml:space="preserve"> </v>
      </c>
      <c r="CG39" s="161" t="str">
        <f t="shared" si="9"/>
        <v xml:space="preserve"> </v>
      </c>
      <c r="CH39" s="161" t="str">
        <f t="shared" si="9"/>
        <v xml:space="preserve"> </v>
      </c>
      <c r="CI39" s="161" t="str">
        <f t="shared" si="9"/>
        <v xml:space="preserve"> </v>
      </c>
      <c r="CJ39" s="161" t="str">
        <f t="shared" si="9"/>
        <v xml:space="preserve"> </v>
      </c>
    </row>
    <row r="40" spans="1:90" x14ac:dyDescent="0.2">
      <c r="A40" s="15"/>
      <c r="B40" s="17"/>
      <c r="C40" s="21"/>
      <c r="D40" s="21"/>
      <c r="E40" s="21"/>
      <c r="F40" s="21"/>
      <c r="G40" s="18"/>
      <c r="H40" s="18"/>
      <c r="I40" s="18"/>
      <c r="J40" s="18"/>
      <c r="K40" s="18"/>
      <c r="L40" s="18"/>
      <c r="M40" s="74"/>
      <c r="AI40" s="74" t="s">
        <v>167</v>
      </c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</row>
    <row r="41" spans="1:90" x14ac:dyDescent="0.2"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</row>
    <row r="42" spans="1:90" x14ac:dyDescent="0.2"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</row>
    <row r="43" spans="1:90" x14ac:dyDescent="0.2">
      <c r="A43" s="22" t="s">
        <v>47</v>
      </c>
      <c r="B43" s="63" t="s">
        <v>70</v>
      </c>
      <c r="C43" s="63" t="s">
        <v>71</v>
      </c>
      <c r="D43" s="63" t="s">
        <v>72</v>
      </c>
      <c r="E43" s="63" t="s">
        <v>73</v>
      </c>
      <c r="F43" s="63" t="s">
        <v>74</v>
      </c>
      <c r="G43" s="63" t="s">
        <v>75</v>
      </c>
      <c r="H43" s="63" t="s">
        <v>76</v>
      </c>
      <c r="I43" s="63" t="s">
        <v>77</v>
      </c>
      <c r="J43" s="63" t="s">
        <v>78</v>
      </c>
      <c r="K43" s="63" t="s">
        <v>79</v>
      </c>
      <c r="L43" s="63"/>
      <c r="M43" s="63" t="s">
        <v>80</v>
      </c>
      <c r="N43" s="63" t="s">
        <v>81</v>
      </c>
      <c r="O43" s="63" t="s">
        <v>82</v>
      </c>
      <c r="P43" s="63" t="s">
        <v>83</v>
      </c>
      <c r="Q43" s="63" t="s">
        <v>84</v>
      </c>
      <c r="R43" s="63" t="s">
        <v>85</v>
      </c>
      <c r="S43" s="63" t="s">
        <v>86</v>
      </c>
      <c r="T43" s="63" t="s">
        <v>87</v>
      </c>
      <c r="U43" s="63" t="s">
        <v>88</v>
      </c>
      <c r="V43" s="63" t="s">
        <v>89</v>
      </c>
      <c r="X43" s="63" t="s">
        <v>90</v>
      </c>
      <c r="Y43" s="63" t="s">
        <v>91</v>
      </c>
      <c r="Z43" s="63" t="s">
        <v>92</v>
      </c>
      <c r="AA43" s="63" t="s">
        <v>93</v>
      </c>
      <c r="AB43" s="63" t="s">
        <v>94</v>
      </c>
      <c r="AC43" s="63" t="s">
        <v>95</v>
      </c>
      <c r="AD43" s="63" t="s">
        <v>96</v>
      </c>
      <c r="AE43" s="63" t="s">
        <v>97</v>
      </c>
      <c r="AF43" s="63" t="s">
        <v>98</v>
      </c>
      <c r="AG43" s="63" t="s">
        <v>99</v>
      </c>
      <c r="AI43" s="63" t="s">
        <v>100</v>
      </c>
      <c r="AJ43" s="63" t="s">
        <v>101</v>
      </c>
      <c r="AK43" s="63" t="s">
        <v>102</v>
      </c>
      <c r="AL43" s="63" t="s">
        <v>103</v>
      </c>
      <c r="AM43" s="63" t="s">
        <v>104</v>
      </c>
      <c r="AN43" s="63" t="s">
        <v>105</v>
      </c>
      <c r="AO43" s="63" t="s">
        <v>106</v>
      </c>
      <c r="AP43" s="63" t="s">
        <v>107</v>
      </c>
      <c r="AQ43" s="63" t="s">
        <v>108</v>
      </c>
      <c r="AR43" s="63" t="s">
        <v>109</v>
      </c>
      <c r="AT43" s="63" t="s">
        <v>126</v>
      </c>
      <c r="AU43" s="63" t="s">
        <v>127</v>
      </c>
      <c r="AV43" s="63" t="s">
        <v>128</v>
      </c>
      <c r="AW43" s="63" t="s">
        <v>129</v>
      </c>
      <c r="AX43" s="63" t="s">
        <v>130</v>
      </c>
      <c r="AY43" s="63" t="s">
        <v>131</v>
      </c>
      <c r="AZ43" s="63" t="s">
        <v>132</v>
      </c>
      <c r="BA43" s="63" t="s">
        <v>133</v>
      </c>
      <c r="BB43" s="63" t="s">
        <v>134</v>
      </c>
      <c r="BC43" s="63" t="s">
        <v>135</v>
      </c>
      <c r="BE43" s="63" t="s">
        <v>136</v>
      </c>
      <c r="BF43" s="63" t="s">
        <v>137</v>
      </c>
      <c r="BG43" s="63" t="s">
        <v>138</v>
      </c>
      <c r="BH43" s="63" t="s">
        <v>139</v>
      </c>
      <c r="BI43" s="63" t="s">
        <v>140</v>
      </c>
      <c r="BJ43" s="63" t="s">
        <v>141</v>
      </c>
      <c r="BK43" s="63" t="s">
        <v>142</v>
      </c>
      <c r="BL43" s="63" t="s">
        <v>143</v>
      </c>
      <c r="BM43" s="63" t="s">
        <v>144</v>
      </c>
      <c r="BN43" s="63" t="s">
        <v>145</v>
      </c>
      <c r="BP43" s="173" t="s">
        <v>191</v>
      </c>
      <c r="BQ43" s="173" t="s">
        <v>173</v>
      </c>
      <c r="BR43" s="173" t="s">
        <v>174</v>
      </c>
      <c r="BS43" s="173" t="s">
        <v>175</v>
      </c>
      <c r="BT43" s="173" t="s">
        <v>176</v>
      </c>
      <c r="BU43" s="173" t="s">
        <v>177</v>
      </c>
      <c r="BV43" s="173" t="s">
        <v>178</v>
      </c>
      <c r="BW43" s="173" t="s">
        <v>179</v>
      </c>
      <c r="BX43" s="173" t="s">
        <v>180</v>
      </c>
      <c r="BY43" s="173" t="s">
        <v>181</v>
      </c>
      <c r="BZ43" s="174"/>
      <c r="CA43" s="173" t="s">
        <v>192</v>
      </c>
      <c r="CB43" s="173" t="s">
        <v>182</v>
      </c>
      <c r="CC43" s="173" t="s">
        <v>183</v>
      </c>
      <c r="CD43" s="173" t="s">
        <v>184</v>
      </c>
      <c r="CE43" s="173" t="s">
        <v>185</v>
      </c>
      <c r="CF43" s="173" t="s">
        <v>186</v>
      </c>
      <c r="CG43" s="173" t="s">
        <v>187</v>
      </c>
      <c r="CH43" s="173" t="s">
        <v>188</v>
      </c>
      <c r="CI43" s="173" t="s">
        <v>189</v>
      </c>
      <c r="CJ43" s="173" t="s">
        <v>190</v>
      </c>
      <c r="CL43" s="33" t="s">
        <v>152</v>
      </c>
    </row>
    <row r="44" spans="1:90" s="33" customFormat="1" x14ac:dyDescent="0.2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 t="s">
        <v>152</v>
      </c>
      <c r="BF44" s="93"/>
      <c r="BG44" s="93"/>
      <c r="BH44" s="93"/>
      <c r="BI44" s="93"/>
      <c r="BJ44" s="93"/>
      <c r="BK44" s="93"/>
      <c r="BL44" s="93"/>
      <c r="BM44" s="93"/>
      <c r="BN44" s="93"/>
    </row>
    <row r="45" spans="1:90" s="70" customFormat="1" x14ac:dyDescent="0.2">
      <c r="A45" s="120" t="str">
        <f>D1</f>
        <v>Feb 2024 FC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36"/>
      <c r="N45" s="36"/>
      <c r="O45" s="36"/>
      <c r="P45" s="36"/>
      <c r="Q45" s="36"/>
      <c r="R45" s="36"/>
      <c r="S45" s="36"/>
      <c r="T45" s="36"/>
      <c r="U45" s="36"/>
      <c r="V45" s="36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I45" s="25"/>
      <c r="AJ45" s="25"/>
      <c r="AK45" s="15"/>
      <c r="AL45" s="15"/>
      <c r="AM45" s="15"/>
      <c r="AN45" s="131"/>
      <c r="AO45" s="131"/>
      <c r="AP45" s="79"/>
      <c r="AQ45" s="79"/>
      <c r="AR45" s="79"/>
      <c r="AT45" s="36">
        <v>722</v>
      </c>
      <c r="AU45" s="36">
        <v>699.98</v>
      </c>
      <c r="AV45" s="36">
        <v>689</v>
      </c>
      <c r="AW45" s="36">
        <v>688</v>
      </c>
      <c r="AX45" s="36">
        <v>682</v>
      </c>
      <c r="AY45" s="36">
        <v>672</v>
      </c>
      <c r="AZ45" s="36">
        <v>673</v>
      </c>
      <c r="BA45" s="36">
        <v>665</v>
      </c>
      <c r="BB45" s="36">
        <v>661</v>
      </c>
      <c r="BC45" s="36">
        <v>650</v>
      </c>
      <c r="BD45" s="36"/>
      <c r="BE45" s="36">
        <v>752.5</v>
      </c>
      <c r="BF45" s="36">
        <v>756.5</v>
      </c>
      <c r="BG45" s="36">
        <v>746.5</v>
      </c>
      <c r="BH45" s="36">
        <v>736.5</v>
      </c>
      <c r="BI45" s="36">
        <v>732.2</v>
      </c>
      <c r="BJ45" s="36">
        <v>721.2</v>
      </c>
      <c r="BK45" s="36">
        <v>718.1</v>
      </c>
      <c r="BL45" s="36">
        <v>714.1</v>
      </c>
      <c r="BM45" s="36">
        <v>718.1</v>
      </c>
      <c r="BN45" s="36">
        <v>717.4</v>
      </c>
      <c r="BP45" s="36">
        <v>495</v>
      </c>
      <c r="BQ45" s="36">
        <v>488</v>
      </c>
      <c r="BR45" s="36">
        <v>478.77409474582237</v>
      </c>
      <c r="BS45" s="36">
        <v>472.36051008747251</v>
      </c>
      <c r="BT45" s="36">
        <v>469.60266868438208</v>
      </c>
      <c r="BU45" s="36">
        <v>462.54772556019708</v>
      </c>
      <c r="BV45" s="36">
        <v>460.55951431610862</v>
      </c>
      <c r="BW45" s="36">
        <v>457.99408045276863</v>
      </c>
      <c r="BX45" s="36">
        <v>460.55951431610862</v>
      </c>
      <c r="BY45" s="36">
        <v>460.11056339002408</v>
      </c>
      <c r="CA45" s="36">
        <v>535.09999095659316</v>
      </c>
      <c r="CB45" s="36">
        <v>537.94437629058177</v>
      </c>
      <c r="CC45" s="36">
        <v>530.83341295561036</v>
      </c>
      <c r="CD45" s="36">
        <v>523.72244962063905</v>
      </c>
      <c r="CE45" s="36">
        <v>520.66473538660148</v>
      </c>
      <c r="CF45" s="36">
        <v>512.84267571813291</v>
      </c>
      <c r="CG45" s="36">
        <v>510.63827708429181</v>
      </c>
      <c r="CH45" s="36">
        <v>507.79389175030326</v>
      </c>
      <c r="CI45" s="36">
        <v>510.63827708429181</v>
      </c>
      <c r="CJ45" s="36">
        <v>510.1405096508438</v>
      </c>
    </row>
    <row r="46" spans="1:90" x14ac:dyDescent="0.2">
      <c r="A46" s="13" t="s">
        <v>8</v>
      </c>
      <c r="B46" s="14">
        <v>96</v>
      </c>
      <c r="C46" s="14">
        <v>93.5</v>
      </c>
      <c r="D46" s="14">
        <v>92</v>
      </c>
      <c r="E46" s="14">
        <v>92</v>
      </c>
      <c r="F46" s="14">
        <v>88</v>
      </c>
      <c r="G46" s="14">
        <v>88</v>
      </c>
      <c r="H46" s="14">
        <v>86</v>
      </c>
      <c r="I46" s="14">
        <v>86</v>
      </c>
      <c r="J46" s="14">
        <v>86</v>
      </c>
      <c r="K46" s="14">
        <v>85</v>
      </c>
      <c r="L46" s="46"/>
      <c r="M46" s="14">
        <v>202</v>
      </c>
      <c r="N46" s="14">
        <v>206</v>
      </c>
      <c r="O46" s="14">
        <v>206</v>
      </c>
      <c r="P46" s="14">
        <v>206</v>
      </c>
      <c r="Q46" s="14">
        <v>201</v>
      </c>
      <c r="R46" s="14">
        <v>194</v>
      </c>
      <c r="S46" s="14">
        <v>193</v>
      </c>
      <c r="T46" s="14">
        <v>189</v>
      </c>
      <c r="U46" s="14">
        <v>186</v>
      </c>
      <c r="V46" s="14">
        <v>186</v>
      </c>
      <c r="X46" s="14">
        <v>193</v>
      </c>
      <c r="Y46" s="14">
        <v>180</v>
      </c>
      <c r="Z46" s="14">
        <v>139</v>
      </c>
      <c r="AA46" s="14">
        <v>138</v>
      </c>
      <c r="AB46" s="14">
        <v>135</v>
      </c>
      <c r="AC46" s="14">
        <v>135</v>
      </c>
      <c r="AD46" s="14">
        <v>134</v>
      </c>
      <c r="AE46" s="14">
        <v>135</v>
      </c>
      <c r="AF46" s="14">
        <v>135</v>
      </c>
      <c r="AG46" s="14">
        <v>134.24</v>
      </c>
      <c r="AI46" s="46">
        <v>318</v>
      </c>
      <c r="AJ46" s="46">
        <v>315</v>
      </c>
      <c r="AK46" s="40">
        <v>314</v>
      </c>
      <c r="AL46" s="40">
        <v>313</v>
      </c>
      <c r="AM46" s="40">
        <v>313</v>
      </c>
      <c r="AN46" s="40">
        <v>314</v>
      </c>
      <c r="AO46" s="40">
        <v>314</v>
      </c>
      <c r="AP46" s="40">
        <v>314</v>
      </c>
      <c r="AQ46" s="40">
        <v>314</v>
      </c>
      <c r="AR46" s="54">
        <v>312</v>
      </c>
      <c r="AT46" s="153">
        <v>722</v>
      </c>
      <c r="AU46" s="46">
        <v>699.98</v>
      </c>
      <c r="AV46" s="46">
        <v>689</v>
      </c>
      <c r="AW46" s="46">
        <v>688</v>
      </c>
      <c r="AX46" s="46">
        <v>682</v>
      </c>
      <c r="AY46" s="46">
        <v>672</v>
      </c>
      <c r="AZ46" s="46">
        <v>673</v>
      </c>
      <c r="BA46" s="46">
        <v>665</v>
      </c>
      <c r="BB46" s="46">
        <v>661</v>
      </c>
      <c r="BC46" s="46">
        <v>650</v>
      </c>
      <c r="BD46" s="33"/>
      <c r="BE46" s="46">
        <v>752.5</v>
      </c>
      <c r="BF46" s="46">
        <v>756.5</v>
      </c>
      <c r="BG46" s="46">
        <v>746.5</v>
      </c>
      <c r="BH46" s="46">
        <v>736.5</v>
      </c>
      <c r="BI46" s="46">
        <v>732.2</v>
      </c>
      <c r="BJ46" s="46">
        <v>721.2</v>
      </c>
      <c r="BK46" s="46">
        <v>718.1</v>
      </c>
      <c r="BL46" s="46">
        <v>714.1</v>
      </c>
      <c r="BM46" s="46">
        <v>718.1</v>
      </c>
      <c r="BN46" s="46">
        <v>717.4</v>
      </c>
      <c r="BP46" s="159">
        <v>495</v>
      </c>
      <c r="BQ46" s="159">
        <v>488</v>
      </c>
      <c r="BR46" s="159">
        <v>480</v>
      </c>
      <c r="BS46" s="159">
        <v>474</v>
      </c>
      <c r="BT46" s="159">
        <v>470</v>
      </c>
      <c r="BU46" s="159">
        <v>469</v>
      </c>
      <c r="BV46" s="159"/>
      <c r="BW46" s="159"/>
      <c r="BX46" s="159"/>
      <c r="BY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</row>
    <row r="47" spans="1:90" x14ac:dyDescent="0.2">
      <c r="A47" s="35" t="s">
        <v>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T47" s="38">
        <f t="shared" ref="AT47:BC47" si="10">IF(AT46&gt;0,AT46-AT45, " ")</f>
        <v>0</v>
      </c>
      <c r="AU47" s="38">
        <f t="shared" si="10"/>
        <v>0</v>
      </c>
      <c r="AV47" s="38">
        <f t="shared" si="10"/>
        <v>0</v>
      </c>
      <c r="AW47" s="38">
        <f t="shared" si="10"/>
        <v>0</v>
      </c>
      <c r="AX47" s="38">
        <f t="shared" si="10"/>
        <v>0</v>
      </c>
      <c r="AY47" s="38">
        <f t="shared" si="10"/>
        <v>0</v>
      </c>
      <c r="AZ47" s="38">
        <f t="shared" si="10"/>
        <v>0</v>
      </c>
      <c r="BA47" s="38">
        <f t="shared" si="10"/>
        <v>0</v>
      </c>
      <c r="BB47" s="38">
        <f t="shared" si="10"/>
        <v>0</v>
      </c>
      <c r="BC47" s="38">
        <f t="shared" si="10"/>
        <v>0</v>
      </c>
      <c r="BE47" s="38">
        <f t="shared" ref="BE47:BN47" si="11">IF(BE46&gt;0,BE46-BE45, " ")</f>
        <v>0</v>
      </c>
      <c r="BF47" s="38">
        <f t="shared" si="11"/>
        <v>0</v>
      </c>
      <c r="BG47" s="38">
        <f t="shared" si="11"/>
        <v>0</v>
      </c>
      <c r="BH47" s="38">
        <f t="shared" si="11"/>
        <v>0</v>
      </c>
      <c r="BI47" s="38">
        <f t="shared" si="11"/>
        <v>0</v>
      </c>
      <c r="BJ47" s="38">
        <f t="shared" si="11"/>
        <v>0</v>
      </c>
      <c r="BK47" s="38">
        <f t="shared" si="11"/>
        <v>0</v>
      </c>
      <c r="BL47" s="38">
        <f t="shared" si="11"/>
        <v>0</v>
      </c>
      <c r="BM47" s="38">
        <f t="shared" si="11"/>
        <v>0</v>
      </c>
      <c r="BN47" s="38">
        <f t="shared" si="11"/>
        <v>0</v>
      </c>
      <c r="BP47" s="160">
        <f t="shared" ref="BP47:BY47" si="12">IF(BP46&gt;0,BP46-BP45, " ")</f>
        <v>0</v>
      </c>
      <c r="BQ47" s="160">
        <f t="shared" si="12"/>
        <v>0</v>
      </c>
      <c r="BR47" s="160">
        <f t="shared" si="12"/>
        <v>1.2259052541776327</v>
      </c>
      <c r="BS47" s="160">
        <f t="shared" si="12"/>
        <v>1.6394899125274947</v>
      </c>
      <c r="BT47" s="160">
        <f t="shared" si="12"/>
        <v>0.39733131561791879</v>
      </c>
      <c r="BU47" s="160">
        <f t="shared" si="12"/>
        <v>6.4522744398029204</v>
      </c>
      <c r="BV47" s="160" t="str">
        <f t="shared" si="12"/>
        <v xml:space="preserve"> </v>
      </c>
      <c r="BW47" s="160" t="str">
        <f t="shared" si="12"/>
        <v xml:space="preserve"> </v>
      </c>
      <c r="BX47" s="160" t="str">
        <f t="shared" si="12"/>
        <v xml:space="preserve"> </v>
      </c>
      <c r="BY47" s="160" t="str">
        <f t="shared" si="12"/>
        <v xml:space="preserve"> </v>
      </c>
      <c r="CA47" s="160" t="str">
        <f t="shared" ref="CA47:CJ47" si="13">IF(CA46&gt;0,CA46-CA45, " ")</f>
        <v xml:space="preserve"> </v>
      </c>
      <c r="CB47" s="160" t="str">
        <f t="shared" si="13"/>
        <v xml:space="preserve"> </v>
      </c>
      <c r="CC47" s="160" t="str">
        <f t="shared" si="13"/>
        <v xml:space="preserve"> </v>
      </c>
      <c r="CD47" s="160" t="str">
        <f t="shared" si="13"/>
        <v xml:space="preserve"> </v>
      </c>
      <c r="CE47" s="160" t="str">
        <f t="shared" si="13"/>
        <v xml:space="preserve"> </v>
      </c>
      <c r="CF47" s="160" t="str">
        <f t="shared" si="13"/>
        <v xml:space="preserve"> </v>
      </c>
      <c r="CG47" s="160" t="str">
        <f t="shared" si="13"/>
        <v xml:space="preserve"> </v>
      </c>
      <c r="CH47" s="160" t="str">
        <f t="shared" si="13"/>
        <v xml:space="preserve"> </v>
      </c>
      <c r="CI47" s="160" t="str">
        <f t="shared" si="13"/>
        <v xml:space="preserve"> </v>
      </c>
      <c r="CJ47" s="160" t="str">
        <f t="shared" si="13"/>
        <v xml:space="preserve"> </v>
      </c>
    </row>
    <row r="48" spans="1:90" x14ac:dyDescent="0.2">
      <c r="A48" s="40" t="s">
        <v>10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T48" s="41">
        <f t="shared" ref="AT48:AU48" si="14">(IF(AT46&gt;0,AT47/AT45," "))</f>
        <v>0</v>
      </c>
      <c r="AU48" s="41">
        <f t="shared" si="14"/>
        <v>0</v>
      </c>
      <c r="AV48" s="41">
        <f>(IF(AV46&gt;0,AV47/AV45," "))</f>
        <v>0</v>
      </c>
      <c r="AW48" s="41">
        <f t="shared" ref="AW48:BC48" si="15">(IF(AW46&gt;0,AW47/AW45," "))</f>
        <v>0</v>
      </c>
      <c r="AX48" s="41">
        <f t="shared" si="15"/>
        <v>0</v>
      </c>
      <c r="AY48" s="41">
        <f t="shared" si="15"/>
        <v>0</v>
      </c>
      <c r="AZ48" s="41">
        <f t="shared" si="15"/>
        <v>0</v>
      </c>
      <c r="BA48" s="41">
        <f t="shared" si="15"/>
        <v>0</v>
      </c>
      <c r="BB48" s="41">
        <f t="shared" si="15"/>
        <v>0</v>
      </c>
      <c r="BC48" s="41">
        <f t="shared" si="15"/>
        <v>0</v>
      </c>
      <c r="BE48" s="41">
        <f t="shared" ref="BE48:BF48" si="16">(IF(BE46&gt;0,BE47/BE45," "))</f>
        <v>0</v>
      </c>
      <c r="BF48" s="41">
        <f t="shared" si="16"/>
        <v>0</v>
      </c>
      <c r="BG48" s="41">
        <f>(IF(BG46&gt;0,BG47/BG45," "))</f>
        <v>0</v>
      </c>
      <c r="BH48" s="41">
        <f t="shared" ref="BH48:BN48" si="17">(IF(BH46&gt;0,BH47/BH45," "))</f>
        <v>0</v>
      </c>
      <c r="BI48" s="41">
        <f t="shared" si="17"/>
        <v>0</v>
      </c>
      <c r="BJ48" s="41">
        <f t="shared" si="17"/>
        <v>0</v>
      </c>
      <c r="BK48" s="41">
        <f t="shared" si="17"/>
        <v>0</v>
      </c>
      <c r="BL48" s="41">
        <f t="shared" si="17"/>
        <v>0</v>
      </c>
      <c r="BM48" s="41">
        <f t="shared" si="17"/>
        <v>0</v>
      </c>
      <c r="BN48" s="41">
        <f t="shared" si="17"/>
        <v>0</v>
      </c>
      <c r="BP48" s="161">
        <f t="shared" ref="BP48:BY48" si="18">(IF(BP46&gt;0,BP47/BP45," "))</f>
        <v>0</v>
      </c>
      <c r="BQ48" s="161">
        <f t="shared" si="18"/>
        <v>0</v>
      </c>
      <c r="BR48" s="161">
        <f t="shared" si="18"/>
        <v>2.5605087401991888E-3</v>
      </c>
      <c r="BS48" s="161">
        <f t="shared" si="18"/>
        <v>3.4708445721338796E-3</v>
      </c>
      <c r="BT48" s="161">
        <f t="shared" si="18"/>
        <v>8.4610105971302189E-4</v>
      </c>
      <c r="BU48" s="161">
        <f t="shared" si="18"/>
        <v>1.3949424206958307E-2</v>
      </c>
      <c r="BV48" s="161" t="str">
        <f t="shared" si="18"/>
        <v xml:space="preserve"> </v>
      </c>
      <c r="BW48" s="161" t="str">
        <f t="shared" si="18"/>
        <v xml:space="preserve"> </v>
      </c>
      <c r="BX48" s="161" t="str">
        <f t="shared" si="18"/>
        <v xml:space="preserve"> </v>
      </c>
      <c r="BY48" s="161" t="str">
        <f t="shared" si="18"/>
        <v xml:space="preserve"> </v>
      </c>
      <c r="CA48" s="161" t="str">
        <f t="shared" ref="CA48:CJ48" si="19">(IF(CA46&gt;0,CA47/CA45," "))</f>
        <v xml:space="preserve"> </v>
      </c>
      <c r="CB48" s="161" t="str">
        <f t="shared" si="19"/>
        <v xml:space="preserve"> </v>
      </c>
      <c r="CC48" s="161" t="str">
        <f t="shared" si="19"/>
        <v xml:space="preserve"> </v>
      </c>
      <c r="CD48" s="161" t="str">
        <f t="shared" si="19"/>
        <v xml:space="preserve"> </v>
      </c>
      <c r="CE48" s="161" t="str">
        <f t="shared" si="19"/>
        <v xml:space="preserve"> </v>
      </c>
      <c r="CF48" s="161" t="str">
        <f t="shared" si="19"/>
        <v xml:space="preserve"> </v>
      </c>
      <c r="CG48" s="161" t="str">
        <f t="shared" si="19"/>
        <v xml:space="preserve"> </v>
      </c>
      <c r="CH48" s="161" t="str">
        <f t="shared" si="19"/>
        <v xml:space="preserve"> </v>
      </c>
      <c r="CI48" s="161" t="str">
        <f t="shared" si="19"/>
        <v xml:space="preserve"> </v>
      </c>
      <c r="CJ48" s="161" t="str">
        <f t="shared" si="19"/>
        <v xml:space="preserve"> </v>
      </c>
    </row>
    <row r="49" spans="1:90" x14ac:dyDescent="0.2"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</row>
    <row r="50" spans="1:90" x14ac:dyDescent="0.2">
      <c r="A50" s="22" t="s">
        <v>48</v>
      </c>
      <c r="B50" s="63" t="s">
        <v>70</v>
      </c>
      <c r="C50" s="63" t="s">
        <v>71</v>
      </c>
      <c r="D50" s="63" t="s">
        <v>72</v>
      </c>
      <c r="E50" s="63" t="s">
        <v>73</v>
      </c>
      <c r="F50" s="63" t="s">
        <v>74</v>
      </c>
      <c r="G50" s="63" t="s">
        <v>75</v>
      </c>
      <c r="H50" s="63" t="s">
        <v>76</v>
      </c>
      <c r="I50" s="63" t="s">
        <v>77</v>
      </c>
      <c r="J50" s="63" t="s">
        <v>78</v>
      </c>
      <c r="K50" s="63" t="s">
        <v>79</v>
      </c>
      <c r="L50" s="63"/>
      <c r="M50" s="63" t="s">
        <v>80</v>
      </c>
      <c r="N50" s="63" t="s">
        <v>81</v>
      </c>
      <c r="O50" s="63" t="s">
        <v>82</v>
      </c>
      <c r="P50" s="63" t="s">
        <v>83</v>
      </c>
      <c r="Q50" s="63" t="s">
        <v>84</v>
      </c>
      <c r="R50" s="63" t="s">
        <v>85</v>
      </c>
      <c r="S50" s="63" t="s">
        <v>86</v>
      </c>
      <c r="T50" s="63" t="s">
        <v>87</v>
      </c>
      <c r="U50" s="63" t="s">
        <v>88</v>
      </c>
      <c r="V50" s="63" t="s">
        <v>89</v>
      </c>
      <c r="X50" s="63" t="s">
        <v>90</v>
      </c>
      <c r="Y50" s="63" t="s">
        <v>91</v>
      </c>
      <c r="Z50" s="63" t="s">
        <v>92</v>
      </c>
      <c r="AA50" s="63" t="s">
        <v>93</v>
      </c>
      <c r="AB50" s="63" t="s">
        <v>94</v>
      </c>
      <c r="AC50" s="63" t="s">
        <v>95</v>
      </c>
      <c r="AD50" s="63" t="s">
        <v>96</v>
      </c>
      <c r="AE50" s="63" t="s">
        <v>97</v>
      </c>
      <c r="AF50" s="63" t="s">
        <v>98</v>
      </c>
      <c r="AG50" s="63" t="s">
        <v>99</v>
      </c>
      <c r="AI50" s="63" t="s">
        <v>100</v>
      </c>
      <c r="AJ50" s="63" t="s">
        <v>101</v>
      </c>
      <c r="AK50" s="63" t="s">
        <v>102</v>
      </c>
      <c r="AL50" s="63" t="s">
        <v>103</v>
      </c>
      <c r="AM50" s="63" t="s">
        <v>104</v>
      </c>
      <c r="AN50" s="63" t="s">
        <v>105</v>
      </c>
      <c r="AO50" s="63" t="s">
        <v>106</v>
      </c>
      <c r="AP50" s="63" t="s">
        <v>107</v>
      </c>
      <c r="AQ50" s="63" t="s">
        <v>108</v>
      </c>
      <c r="AR50" s="63" t="s">
        <v>109</v>
      </c>
      <c r="AT50" s="63" t="s">
        <v>126</v>
      </c>
      <c r="AU50" s="63" t="s">
        <v>127</v>
      </c>
      <c r="AV50" s="63" t="s">
        <v>128</v>
      </c>
      <c r="AW50" s="63" t="s">
        <v>129</v>
      </c>
      <c r="AX50" s="63" t="s">
        <v>130</v>
      </c>
      <c r="AY50" s="63" t="s">
        <v>131</v>
      </c>
      <c r="AZ50" s="63" t="s">
        <v>132</v>
      </c>
      <c r="BA50" s="63" t="s">
        <v>133</v>
      </c>
      <c r="BB50" s="63" t="s">
        <v>134</v>
      </c>
      <c r="BC50" s="63" t="s">
        <v>135</v>
      </c>
      <c r="BE50" s="63" t="s">
        <v>136</v>
      </c>
      <c r="BF50" s="63" t="s">
        <v>137</v>
      </c>
      <c r="BG50" s="63" t="s">
        <v>138</v>
      </c>
      <c r="BH50" s="63" t="s">
        <v>139</v>
      </c>
      <c r="BI50" s="63" t="s">
        <v>140</v>
      </c>
      <c r="BJ50" s="63" t="s">
        <v>141</v>
      </c>
      <c r="BK50" s="63" t="s">
        <v>142</v>
      </c>
      <c r="BL50" s="63" t="s">
        <v>143</v>
      </c>
      <c r="BM50" s="63" t="s">
        <v>144</v>
      </c>
      <c r="BN50" s="63" t="s">
        <v>145</v>
      </c>
      <c r="BP50" s="173" t="s">
        <v>191</v>
      </c>
      <c r="BQ50" s="173" t="s">
        <v>173</v>
      </c>
      <c r="BR50" s="173" t="s">
        <v>174</v>
      </c>
      <c r="BS50" s="173" t="s">
        <v>175</v>
      </c>
      <c r="BT50" s="173" t="s">
        <v>176</v>
      </c>
      <c r="BU50" s="173" t="s">
        <v>177</v>
      </c>
      <c r="BV50" s="173" t="s">
        <v>178</v>
      </c>
      <c r="BW50" s="173" t="s">
        <v>179</v>
      </c>
      <c r="BX50" s="173" t="s">
        <v>180</v>
      </c>
      <c r="BY50" s="173" t="s">
        <v>181</v>
      </c>
      <c r="BZ50" s="174"/>
      <c r="CA50" s="173" t="s">
        <v>192</v>
      </c>
      <c r="CB50" s="173" t="s">
        <v>182</v>
      </c>
      <c r="CC50" s="173" t="s">
        <v>183</v>
      </c>
      <c r="CD50" s="173" t="s">
        <v>184</v>
      </c>
      <c r="CE50" s="173" t="s">
        <v>185</v>
      </c>
      <c r="CF50" s="173" t="s">
        <v>186</v>
      </c>
      <c r="CG50" s="173" t="s">
        <v>187</v>
      </c>
      <c r="CH50" s="173" t="s">
        <v>188</v>
      </c>
      <c r="CI50" s="173" t="s">
        <v>189</v>
      </c>
      <c r="CJ50" s="173" t="s">
        <v>190</v>
      </c>
      <c r="CL50">
        <v>1</v>
      </c>
    </row>
    <row r="51" spans="1:90" s="33" customFormat="1" x14ac:dyDescent="0.2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>
        <v>1</v>
      </c>
      <c r="BF51" s="93"/>
      <c r="BG51" s="93"/>
      <c r="BH51" s="93"/>
      <c r="BI51" s="93"/>
      <c r="BJ51" s="93"/>
      <c r="BK51" s="93"/>
      <c r="BL51" s="93"/>
      <c r="BM51" s="93"/>
      <c r="BN51" s="93"/>
    </row>
    <row r="52" spans="1:90" s="70" customFormat="1" x14ac:dyDescent="0.2">
      <c r="A52" s="120" t="str">
        <f>D1</f>
        <v>Feb 2024 FC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7"/>
      <c r="M52" s="36"/>
      <c r="N52" s="36"/>
      <c r="O52" s="36"/>
      <c r="P52" s="36"/>
      <c r="Q52" s="36"/>
      <c r="R52" s="36"/>
      <c r="S52" s="36"/>
      <c r="T52" s="36"/>
      <c r="U52" s="36"/>
      <c r="V52" s="36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I52" s="25"/>
      <c r="AJ52" s="25"/>
      <c r="AK52" s="15"/>
      <c r="AL52" s="15"/>
      <c r="AM52" s="15"/>
      <c r="AN52" s="79"/>
      <c r="AO52" s="79"/>
      <c r="AP52" s="79"/>
      <c r="AQ52" s="79"/>
      <c r="AR52" s="79"/>
      <c r="AT52" s="36">
        <v>472</v>
      </c>
      <c r="AU52" s="36">
        <v>462</v>
      </c>
      <c r="AV52" s="36">
        <v>459</v>
      </c>
      <c r="AW52" s="36">
        <v>459</v>
      </c>
      <c r="AX52" s="36">
        <v>454</v>
      </c>
      <c r="AY52" s="36">
        <v>455</v>
      </c>
      <c r="AZ52" s="36">
        <v>450</v>
      </c>
      <c r="BA52" s="36">
        <v>443</v>
      </c>
      <c r="BB52" s="36">
        <v>442</v>
      </c>
      <c r="BC52" s="36">
        <v>434</v>
      </c>
      <c r="BD52" s="36"/>
      <c r="BE52" s="36">
        <v>402</v>
      </c>
      <c r="BF52" s="36">
        <v>409</v>
      </c>
      <c r="BG52" s="36">
        <v>413</v>
      </c>
      <c r="BH52" s="36">
        <v>413</v>
      </c>
      <c r="BI52" s="36">
        <v>404</v>
      </c>
      <c r="BJ52" s="36">
        <v>409</v>
      </c>
      <c r="BK52" s="36">
        <v>407</v>
      </c>
      <c r="BL52" s="36">
        <v>410</v>
      </c>
      <c r="BM52" s="36">
        <v>409</v>
      </c>
      <c r="BN52" s="36">
        <v>406</v>
      </c>
      <c r="BP52" s="36">
        <v>463</v>
      </c>
      <c r="BQ52" s="36">
        <v>466.7</v>
      </c>
      <c r="BR52" s="36">
        <v>478.46932044751509</v>
      </c>
      <c r="BS52" s="36">
        <v>478.46932044751509</v>
      </c>
      <c r="BT52" s="36">
        <v>468.04262823437313</v>
      </c>
      <c r="BU52" s="36">
        <v>473.835235019452</v>
      </c>
      <c r="BV52" s="36">
        <v>471.51819230542043</v>
      </c>
      <c r="BW52" s="36">
        <v>474.99375637646784</v>
      </c>
      <c r="BX52" s="36">
        <v>473.835235019452</v>
      </c>
      <c r="BY52" s="36">
        <v>470.3596709484047</v>
      </c>
      <c r="CA52" s="36">
        <v>438.27243405001252</v>
      </c>
      <c r="CB52" s="36">
        <v>445.9040435981471</v>
      </c>
      <c r="CC52" s="36">
        <v>450.26496333993828</v>
      </c>
      <c r="CD52" s="36">
        <v>450.26496333993828</v>
      </c>
      <c r="CE52" s="36">
        <v>440.45289392090814</v>
      </c>
      <c r="CF52" s="36">
        <v>445.9040435981471</v>
      </c>
      <c r="CG52" s="36">
        <v>443.72358372725148</v>
      </c>
      <c r="CH52" s="36">
        <v>446.99427353359494</v>
      </c>
      <c r="CI52" s="36">
        <v>445.9040435981471</v>
      </c>
      <c r="CJ52" s="36">
        <v>442.6333537918037</v>
      </c>
    </row>
    <row r="53" spans="1:90" x14ac:dyDescent="0.2">
      <c r="A53" s="13" t="s">
        <v>8</v>
      </c>
      <c r="B53" s="14">
        <v>96</v>
      </c>
      <c r="C53" s="14">
        <v>91</v>
      </c>
      <c r="D53" s="14">
        <v>88</v>
      </c>
      <c r="E53" s="14">
        <v>85</v>
      </c>
      <c r="F53" s="14">
        <v>82</v>
      </c>
      <c r="G53" s="14">
        <v>82</v>
      </c>
      <c r="H53" s="14">
        <v>82</v>
      </c>
      <c r="I53" s="14">
        <v>77</v>
      </c>
      <c r="J53" s="14">
        <v>77</v>
      </c>
      <c r="K53" s="14">
        <v>77</v>
      </c>
      <c r="L53" s="46"/>
      <c r="M53" s="14">
        <v>147</v>
      </c>
      <c r="N53" s="14">
        <v>146</v>
      </c>
      <c r="O53" s="14">
        <v>145</v>
      </c>
      <c r="P53" s="14">
        <v>145</v>
      </c>
      <c r="Q53" s="14">
        <v>143</v>
      </c>
      <c r="R53" s="14">
        <v>141</v>
      </c>
      <c r="S53" s="14">
        <v>140</v>
      </c>
      <c r="T53" s="14">
        <v>137</v>
      </c>
      <c r="U53" s="14">
        <v>136</v>
      </c>
      <c r="V53" s="14">
        <v>136</v>
      </c>
      <c r="X53" s="14">
        <v>204</v>
      </c>
      <c r="Y53" s="14">
        <v>190</v>
      </c>
      <c r="Z53" s="14">
        <v>174</v>
      </c>
      <c r="AA53" s="14">
        <v>173</v>
      </c>
      <c r="AB53" s="14">
        <v>170</v>
      </c>
      <c r="AC53" s="14">
        <v>164</v>
      </c>
      <c r="AD53" s="14">
        <v>164</v>
      </c>
      <c r="AE53" s="14">
        <v>164</v>
      </c>
      <c r="AF53" s="14">
        <v>161.93</v>
      </c>
      <c r="AG53" s="14">
        <v>161.93</v>
      </c>
      <c r="AI53" s="46">
        <v>254</v>
      </c>
      <c r="AJ53" s="46">
        <v>253</v>
      </c>
      <c r="AK53" s="40">
        <v>250</v>
      </c>
      <c r="AL53" s="40">
        <v>248</v>
      </c>
      <c r="AM53" s="40">
        <v>248</v>
      </c>
      <c r="AN53" s="40">
        <v>249</v>
      </c>
      <c r="AO53" s="40">
        <v>246</v>
      </c>
      <c r="AP53" s="40">
        <v>246</v>
      </c>
      <c r="AQ53" s="40">
        <v>247</v>
      </c>
      <c r="AR53" s="54">
        <v>247</v>
      </c>
      <c r="AT53" s="153">
        <v>472</v>
      </c>
      <c r="AU53" s="46">
        <v>462</v>
      </c>
      <c r="AV53" s="46">
        <v>459</v>
      </c>
      <c r="AW53" s="46">
        <v>459</v>
      </c>
      <c r="AX53" s="46">
        <v>454</v>
      </c>
      <c r="AY53" s="46">
        <v>455</v>
      </c>
      <c r="AZ53" s="46">
        <v>450</v>
      </c>
      <c r="BA53" s="46">
        <v>443</v>
      </c>
      <c r="BB53" s="46">
        <v>442</v>
      </c>
      <c r="BC53" s="46">
        <v>434</v>
      </c>
      <c r="BD53" s="33"/>
      <c r="BE53" s="46">
        <v>402</v>
      </c>
      <c r="BF53" s="46">
        <v>409</v>
      </c>
      <c r="BG53" s="46">
        <v>413</v>
      </c>
      <c r="BH53" s="46">
        <v>413</v>
      </c>
      <c r="BI53" s="46">
        <v>404</v>
      </c>
      <c r="BJ53" s="46">
        <v>409</v>
      </c>
      <c r="BK53" s="46">
        <v>407</v>
      </c>
      <c r="BL53" s="46">
        <v>410</v>
      </c>
      <c r="BM53" s="46">
        <v>409</v>
      </c>
      <c r="BN53" s="46">
        <v>406</v>
      </c>
      <c r="BP53" s="159">
        <v>463</v>
      </c>
      <c r="BQ53" s="159">
        <v>466.7</v>
      </c>
      <c r="BR53" s="159">
        <v>465</v>
      </c>
      <c r="BS53" s="159">
        <v>471</v>
      </c>
      <c r="BT53" s="159">
        <v>474</v>
      </c>
      <c r="BU53" s="159">
        <v>476</v>
      </c>
      <c r="BV53" s="159"/>
      <c r="BW53" s="159"/>
      <c r="BX53" s="159"/>
      <c r="BY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</row>
    <row r="54" spans="1:90" x14ac:dyDescent="0.2">
      <c r="A54" s="35" t="s">
        <v>9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T54" s="38">
        <f t="shared" ref="AT54:BC54" si="20">IF(AT53&gt;0,AT53-AT52, " ")</f>
        <v>0</v>
      </c>
      <c r="AU54" s="38">
        <f t="shared" si="20"/>
        <v>0</v>
      </c>
      <c r="AV54" s="38">
        <f t="shared" si="20"/>
        <v>0</v>
      </c>
      <c r="AW54" s="38">
        <f t="shared" si="20"/>
        <v>0</v>
      </c>
      <c r="AX54" s="38">
        <f t="shared" si="20"/>
        <v>0</v>
      </c>
      <c r="AY54" s="38">
        <f t="shared" si="20"/>
        <v>0</v>
      </c>
      <c r="AZ54" s="38">
        <f t="shared" si="20"/>
        <v>0</v>
      </c>
      <c r="BA54" s="38">
        <f t="shared" si="20"/>
        <v>0</v>
      </c>
      <c r="BB54" s="38">
        <f t="shared" si="20"/>
        <v>0</v>
      </c>
      <c r="BC54" s="38">
        <f t="shared" si="20"/>
        <v>0</v>
      </c>
      <c r="BE54" s="38">
        <f t="shared" ref="BE54:BN54" si="21">IF(BE53&gt;0,BE53-BE52, " ")</f>
        <v>0</v>
      </c>
      <c r="BF54" s="38">
        <f t="shared" si="21"/>
        <v>0</v>
      </c>
      <c r="BG54" s="38">
        <f t="shared" si="21"/>
        <v>0</v>
      </c>
      <c r="BH54" s="38">
        <f t="shared" si="21"/>
        <v>0</v>
      </c>
      <c r="BI54" s="38">
        <f t="shared" si="21"/>
        <v>0</v>
      </c>
      <c r="BJ54" s="38">
        <f t="shared" si="21"/>
        <v>0</v>
      </c>
      <c r="BK54" s="38">
        <f t="shared" si="21"/>
        <v>0</v>
      </c>
      <c r="BL54" s="38">
        <f t="shared" si="21"/>
        <v>0</v>
      </c>
      <c r="BM54" s="38">
        <f t="shared" si="21"/>
        <v>0</v>
      </c>
      <c r="BN54" s="38">
        <f t="shared" si="21"/>
        <v>0</v>
      </c>
      <c r="BP54" s="160">
        <f t="shared" ref="BP54:BY54" si="22">IF(BP53&gt;0,BP53-BP52, " ")</f>
        <v>0</v>
      </c>
      <c r="BQ54" s="160">
        <f t="shared" si="22"/>
        <v>0</v>
      </c>
      <c r="BR54" s="160">
        <f t="shared" si="22"/>
        <v>-13.469320447515088</v>
      </c>
      <c r="BS54" s="160">
        <f t="shared" si="22"/>
        <v>-7.4693204475150878</v>
      </c>
      <c r="BT54" s="160">
        <f t="shared" si="22"/>
        <v>5.9573717656268741</v>
      </c>
      <c r="BU54" s="160">
        <f t="shared" si="22"/>
        <v>2.164764980548</v>
      </c>
      <c r="BV54" s="160" t="str">
        <f t="shared" si="22"/>
        <v xml:space="preserve"> </v>
      </c>
      <c r="BW54" s="160" t="str">
        <f t="shared" si="22"/>
        <v xml:space="preserve"> </v>
      </c>
      <c r="BX54" s="160" t="str">
        <f t="shared" si="22"/>
        <v xml:space="preserve"> </v>
      </c>
      <c r="BY54" s="160" t="str">
        <f t="shared" si="22"/>
        <v xml:space="preserve"> </v>
      </c>
      <c r="CA54" s="160" t="str">
        <f t="shared" ref="CA54:CJ54" si="23">IF(CA53&gt;0,CA53-CA52, " ")</f>
        <v xml:space="preserve"> </v>
      </c>
      <c r="CB54" s="160" t="str">
        <f t="shared" si="23"/>
        <v xml:space="preserve"> </v>
      </c>
      <c r="CC54" s="160" t="str">
        <f t="shared" si="23"/>
        <v xml:space="preserve"> </v>
      </c>
      <c r="CD54" s="160" t="str">
        <f t="shared" si="23"/>
        <v xml:space="preserve"> </v>
      </c>
      <c r="CE54" s="160" t="str">
        <f t="shared" si="23"/>
        <v xml:space="preserve"> </v>
      </c>
      <c r="CF54" s="160" t="str">
        <f t="shared" si="23"/>
        <v xml:space="preserve"> </v>
      </c>
      <c r="CG54" s="160" t="str">
        <f t="shared" si="23"/>
        <v xml:space="preserve"> </v>
      </c>
      <c r="CH54" s="160" t="str">
        <f t="shared" si="23"/>
        <v xml:space="preserve"> </v>
      </c>
      <c r="CI54" s="160" t="str">
        <f t="shared" si="23"/>
        <v xml:space="preserve"> </v>
      </c>
      <c r="CJ54" s="160" t="str">
        <f t="shared" si="23"/>
        <v xml:space="preserve"> </v>
      </c>
    </row>
    <row r="55" spans="1:90" x14ac:dyDescent="0.2">
      <c r="A55" s="40" t="s">
        <v>10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T55" s="41">
        <f t="shared" ref="AT55:AU55" si="24">(IF(AT53&gt;0,AT54/AT52," "))</f>
        <v>0</v>
      </c>
      <c r="AU55" s="41">
        <f t="shared" si="24"/>
        <v>0</v>
      </c>
      <c r="AV55" s="41">
        <f>(IF(AV53&gt;0,AV54/AV52," "))</f>
        <v>0</v>
      </c>
      <c r="AW55" s="41">
        <f t="shared" ref="AW55:BC55" si="25">(IF(AW53&gt;0,AW54/AW52," "))</f>
        <v>0</v>
      </c>
      <c r="AX55" s="41">
        <f t="shared" si="25"/>
        <v>0</v>
      </c>
      <c r="AY55" s="41">
        <f t="shared" si="25"/>
        <v>0</v>
      </c>
      <c r="AZ55" s="41">
        <f t="shared" si="25"/>
        <v>0</v>
      </c>
      <c r="BA55" s="41">
        <f t="shared" si="25"/>
        <v>0</v>
      </c>
      <c r="BB55" s="41">
        <f t="shared" si="25"/>
        <v>0</v>
      </c>
      <c r="BC55" s="41">
        <f t="shared" si="25"/>
        <v>0</v>
      </c>
      <c r="BE55" s="41">
        <f t="shared" ref="BE55:BF55" si="26">(IF(BE53&gt;0,BE54/BE52," "))</f>
        <v>0</v>
      </c>
      <c r="BF55" s="41">
        <f t="shared" si="26"/>
        <v>0</v>
      </c>
      <c r="BG55" s="41">
        <f>(IF(BG53&gt;0,BG54/BG52," "))</f>
        <v>0</v>
      </c>
      <c r="BH55" s="41">
        <f t="shared" ref="BH55:BN55" si="27">(IF(BH53&gt;0,BH54/BH52," "))</f>
        <v>0</v>
      </c>
      <c r="BI55" s="41">
        <f t="shared" si="27"/>
        <v>0</v>
      </c>
      <c r="BJ55" s="41">
        <f t="shared" si="27"/>
        <v>0</v>
      </c>
      <c r="BK55" s="41">
        <f t="shared" si="27"/>
        <v>0</v>
      </c>
      <c r="BL55" s="41">
        <f t="shared" si="27"/>
        <v>0</v>
      </c>
      <c r="BM55" s="41">
        <f t="shared" si="27"/>
        <v>0</v>
      </c>
      <c r="BN55" s="41">
        <f t="shared" si="27"/>
        <v>0</v>
      </c>
      <c r="BP55" s="161">
        <f t="shared" ref="BP55:BY55" si="28">(IF(BP53&gt;0,BP54/BP52," "))</f>
        <v>0</v>
      </c>
      <c r="BQ55" s="161">
        <f t="shared" si="28"/>
        <v>0</v>
      </c>
      <c r="BR55" s="161">
        <f t="shared" si="28"/>
        <v>-2.8150854970005506E-2</v>
      </c>
      <c r="BS55" s="161">
        <f t="shared" si="28"/>
        <v>-1.5610866001876547E-2</v>
      </c>
      <c r="BT55" s="161">
        <f t="shared" si="28"/>
        <v>1.2728267483028726E-2</v>
      </c>
      <c r="BU55" s="161">
        <f t="shared" si="28"/>
        <v>4.5686027980994942E-3</v>
      </c>
      <c r="BV55" s="161" t="str">
        <f t="shared" si="28"/>
        <v xml:space="preserve"> </v>
      </c>
      <c r="BW55" s="161" t="str">
        <f t="shared" si="28"/>
        <v xml:space="preserve"> </v>
      </c>
      <c r="BX55" s="161" t="str">
        <f t="shared" si="28"/>
        <v xml:space="preserve"> </v>
      </c>
      <c r="BY55" s="161" t="str">
        <f t="shared" si="28"/>
        <v xml:space="preserve"> </v>
      </c>
      <c r="CA55" s="161" t="str">
        <f t="shared" ref="CA55:CJ55" si="29">(IF(CA53&gt;0,CA54/CA52," "))</f>
        <v xml:space="preserve"> </v>
      </c>
      <c r="CB55" s="161" t="str">
        <f t="shared" si="29"/>
        <v xml:space="preserve"> </v>
      </c>
      <c r="CC55" s="161" t="str">
        <f t="shared" si="29"/>
        <v xml:space="preserve"> </v>
      </c>
      <c r="CD55" s="161" t="str">
        <f t="shared" si="29"/>
        <v xml:space="preserve"> </v>
      </c>
      <c r="CE55" s="161" t="str">
        <f t="shared" si="29"/>
        <v xml:space="preserve"> </v>
      </c>
      <c r="CF55" s="161" t="str">
        <f t="shared" si="29"/>
        <v xml:space="preserve"> </v>
      </c>
      <c r="CG55" s="161" t="str">
        <f t="shared" si="29"/>
        <v xml:space="preserve"> </v>
      </c>
      <c r="CH55" s="161" t="str">
        <f t="shared" si="29"/>
        <v xml:space="preserve"> </v>
      </c>
      <c r="CI55" s="161" t="str">
        <f t="shared" si="29"/>
        <v xml:space="preserve"> </v>
      </c>
      <c r="CJ55" s="161" t="str">
        <f t="shared" si="29"/>
        <v xml:space="preserve"> </v>
      </c>
    </row>
    <row r="56" spans="1:90" x14ac:dyDescent="0.2"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</row>
    <row r="57" spans="1:90" x14ac:dyDescent="0.2">
      <c r="A57" s="22" t="s">
        <v>49</v>
      </c>
      <c r="B57" s="63" t="s">
        <v>70</v>
      </c>
      <c r="C57" s="63" t="s">
        <v>71</v>
      </c>
      <c r="D57" s="63" t="s">
        <v>72</v>
      </c>
      <c r="E57" s="63" t="s">
        <v>73</v>
      </c>
      <c r="F57" s="63" t="s">
        <v>74</v>
      </c>
      <c r="G57" s="63" t="s">
        <v>75</v>
      </c>
      <c r="H57" s="63" t="s">
        <v>76</v>
      </c>
      <c r="I57" s="63" t="s">
        <v>77</v>
      </c>
      <c r="J57" s="63" t="s">
        <v>78</v>
      </c>
      <c r="K57" s="63" t="s">
        <v>79</v>
      </c>
      <c r="L57" s="63"/>
      <c r="M57" s="63" t="s">
        <v>80</v>
      </c>
      <c r="N57" s="63" t="s">
        <v>81</v>
      </c>
      <c r="O57" s="63" t="s">
        <v>82</v>
      </c>
      <c r="P57" s="63" t="s">
        <v>83</v>
      </c>
      <c r="Q57" s="63" t="s">
        <v>84</v>
      </c>
      <c r="R57" s="63" t="s">
        <v>85</v>
      </c>
      <c r="S57" s="63" t="s">
        <v>86</v>
      </c>
      <c r="T57" s="63" t="s">
        <v>87</v>
      </c>
      <c r="U57" s="63" t="s">
        <v>88</v>
      </c>
      <c r="V57" s="63" t="s">
        <v>89</v>
      </c>
      <c r="X57" s="63" t="s">
        <v>90</v>
      </c>
      <c r="Y57" s="63" t="s">
        <v>91</v>
      </c>
      <c r="Z57" s="63" t="s">
        <v>92</v>
      </c>
      <c r="AA57" s="63" t="s">
        <v>93</v>
      </c>
      <c r="AB57" s="63" t="s">
        <v>94</v>
      </c>
      <c r="AC57" s="63" t="s">
        <v>95</v>
      </c>
      <c r="AD57" s="63" t="s">
        <v>96</v>
      </c>
      <c r="AE57" s="63" t="s">
        <v>97</v>
      </c>
      <c r="AF57" s="63" t="s">
        <v>98</v>
      </c>
      <c r="AG57" s="63" t="s">
        <v>99</v>
      </c>
      <c r="AI57" s="63" t="s">
        <v>100</v>
      </c>
      <c r="AJ57" s="63" t="s">
        <v>101</v>
      </c>
      <c r="AK57" s="63" t="s">
        <v>102</v>
      </c>
      <c r="AL57" s="63" t="s">
        <v>103</v>
      </c>
      <c r="AM57" s="63" t="s">
        <v>104</v>
      </c>
      <c r="AN57" s="63" t="s">
        <v>105</v>
      </c>
      <c r="AO57" s="63" t="s">
        <v>106</v>
      </c>
      <c r="AP57" s="63" t="s">
        <v>107</v>
      </c>
      <c r="AQ57" s="63" t="s">
        <v>108</v>
      </c>
      <c r="AR57" s="63" t="s">
        <v>109</v>
      </c>
      <c r="AT57" s="63" t="s">
        <v>126</v>
      </c>
      <c r="AU57" s="63" t="s">
        <v>127</v>
      </c>
      <c r="AV57" s="63" t="s">
        <v>128</v>
      </c>
      <c r="AW57" s="63" t="s">
        <v>129</v>
      </c>
      <c r="AX57" s="63" t="s">
        <v>130</v>
      </c>
      <c r="AY57" s="63" t="s">
        <v>131</v>
      </c>
      <c r="AZ57" s="63" t="s">
        <v>132</v>
      </c>
      <c r="BA57" s="63" t="s">
        <v>133</v>
      </c>
      <c r="BB57" s="63" t="s">
        <v>134</v>
      </c>
      <c r="BC57" s="63" t="s">
        <v>135</v>
      </c>
      <c r="BE57" s="63" t="s">
        <v>136</v>
      </c>
      <c r="BF57" s="63" t="s">
        <v>137</v>
      </c>
      <c r="BG57" s="63" t="s">
        <v>138</v>
      </c>
      <c r="BH57" s="63" t="s">
        <v>139</v>
      </c>
      <c r="BI57" s="63" t="s">
        <v>140</v>
      </c>
      <c r="BJ57" s="63" t="s">
        <v>141</v>
      </c>
      <c r="BK57" s="63" t="s">
        <v>142</v>
      </c>
      <c r="BL57" s="63" t="s">
        <v>143</v>
      </c>
      <c r="BM57" s="63" t="s">
        <v>144</v>
      </c>
      <c r="BN57" s="63" t="s">
        <v>145</v>
      </c>
      <c r="BP57" s="173" t="s">
        <v>191</v>
      </c>
      <c r="BQ57" s="173" t="s">
        <v>173</v>
      </c>
      <c r="BR57" s="173" t="s">
        <v>174</v>
      </c>
      <c r="BS57" s="173" t="s">
        <v>175</v>
      </c>
      <c r="BT57" s="173" t="s">
        <v>176</v>
      </c>
      <c r="BU57" s="173" t="s">
        <v>177</v>
      </c>
      <c r="BV57" s="173" t="s">
        <v>178</v>
      </c>
      <c r="BW57" s="173" t="s">
        <v>179</v>
      </c>
      <c r="BX57" s="173" t="s">
        <v>180</v>
      </c>
      <c r="BY57" s="173" t="s">
        <v>181</v>
      </c>
      <c r="BZ57" s="174"/>
      <c r="CA57" s="173" t="s">
        <v>192</v>
      </c>
      <c r="CB57" s="173" t="s">
        <v>182</v>
      </c>
      <c r="CC57" s="173" t="s">
        <v>183</v>
      </c>
      <c r="CD57" s="173" t="s">
        <v>184</v>
      </c>
      <c r="CE57" s="173" t="s">
        <v>185</v>
      </c>
      <c r="CF57" s="173" t="s">
        <v>186</v>
      </c>
      <c r="CG57" s="173" t="s">
        <v>187</v>
      </c>
      <c r="CH57" s="173" t="s">
        <v>188</v>
      </c>
      <c r="CI57" s="173" t="s">
        <v>189</v>
      </c>
      <c r="CJ57" s="173" t="s">
        <v>190</v>
      </c>
      <c r="CL57">
        <v>2</v>
      </c>
    </row>
    <row r="58" spans="1:90" s="33" customFormat="1" x14ac:dyDescent="0.2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>
        <v>2</v>
      </c>
      <c r="BF58" s="93"/>
      <c r="BG58" s="93"/>
      <c r="BH58" s="93"/>
      <c r="BI58" s="93"/>
      <c r="BJ58" s="93"/>
      <c r="BK58" s="93"/>
      <c r="BL58" s="93"/>
      <c r="BM58" s="93"/>
      <c r="BN58" s="93"/>
    </row>
    <row r="59" spans="1:90" s="70" customFormat="1" x14ac:dyDescent="0.2">
      <c r="A59" s="120" t="str">
        <f>D1</f>
        <v>Feb 2024 FC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7"/>
      <c r="M59" s="36"/>
      <c r="N59" s="36"/>
      <c r="O59" s="36"/>
      <c r="P59" s="36"/>
      <c r="Q59" s="36"/>
      <c r="R59" s="36"/>
      <c r="S59" s="36"/>
      <c r="T59" s="36"/>
      <c r="U59" s="36"/>
      <c r="V59" s="36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I59" s="37"/>
      <c r="AJ59" s="37"/>
      <c r="AK59" s="35"/>
      <c r="AL59" s="35"/>
      <c r="AM59" s="35"/>
      <c r="AN59" s="79"/>
      <c r="AO59" s="79"/>
      <c r="AP59" s="79"/>
      <c r="AQ59" s="79"/>
      <c r="AR59" s="79"/>
      <c r="AT59" s="36">
        <v>301</v>
      </c>
      <c r="AU59" s="36">
        <v>291</v>
      </c>
      <c r="AV59" s="36">
        <v>287</v>
      </c>
      <c r="AW59" s="36">
        <v>285</v>
      </c>
      <c r="AX59" s="36">
        <v>279</v>
      </c>
      <c r="AY59" s="36">
        <v>276</v>
      </c>
      <c r="AZ59" s="36">
        <v>279</v>
      </c>
      <c r="BA59" s="36">
        <v>279</v>
      </c>
      <c r="BB59" s="36">
        <v>279</v>
      </c>
      <c r="BC59" s="36">
        <v>274</v>
      </c>
      <c r="BD59" s="36"/>
      <c r="BE59" s="36">
        <v>369</v>
      </c>
      <c r="BF59" s="36">
        <v>377</v>
      </c>
      <c r="BG59" s="36">
        <v>383</v>
      </c>
      <c r="BH59" s="36">
        <v>376</v>
      </c>
      <c r="BI59" s="36">
        <v>376</v>
      </c>
      <c r="BJ59" s="36">
        <v>373</v>
      </c>
      <c r="BK59" s="36">
        <v>375</v>
      </c>
      <c r="BL59" s="36">
        <v>371</v>
      </c>
      <c r="BM59" s="36">
        <v>366</v>
      </c>
      <c r="BN59" s="36">
        <v>365</v>
      </c>
      <c r="BP59" s="36">
        <v>417</v>
      </c>
      <c r="BQ59" s="36">
        <v>413</v>
      </c>
      <c r="BR59" s="36">
        <v>412.52496588265114</v>
      </c>
      <c r="BS59" s="36">
        <v>404.98534509628416</v>
      </c>
      <c r="BT59" s="36">
        <v>404.98534509628416</v>
      </c>
      <c r="BU59" s="36">
        <v>401.75407904498405</v>
      </c>
      <c r="BV59" s="36">
        <v>403.90825641251746</v>
      </c>
      <c r="BW59" s="36">
        <v>399.59990167745059</v>
      </c>
      <c r="BX59" s="36">
        <v>394.21445825861707</v>
      </c>
      <c r="BY59" s="36">
        <v>393.13736957485031</v>
      </c>
      <c r="CA59" s="36">
        <v>451.88744630819281</v>
      </c>
      <c r="CB59" s="36">
        <v>461.68446411433251</v>
      </c>
      <c r="CC59" s="36">
        <v>469.03222746893721</v>
      </c>
      <c r="CD59" s="36">
        <v>460.45983688856506</v>
      </c>
      <c r="CE59" s="36">
        <v>460.45983688856506</v>
      </c>
      <c r="CF59" s="36">
        <v>456.78595521126266</v>
      </c>
      <c r="CG59" s="36">
        <v>459.23520966279756</v>
      </c>
      <c r="CH59" s="36">
        <v>454.33670075972771</v>
      </c>
      <c r="CI59" s="36">
        <v>448.21356463089046</v>
      </c>
      <c r="CJ59" s="36">
        <v>446.98893740512295</v>
      </c>
    </row>
    <row r="60" spans="1:90" x14ac:dyDescent="0.2">
      <c r="A60" s="13" t="s">
        <v>8</v>
      </c>
      <c r="B60" s="14">
        <v>96</v>
      </c>
      <c r="C60" s="14">
        <v>95</v>
      </c>
      <c r="D60" s="14">
        <v>95</v>
      </c>
      <c r="E60" s="14">
        <v>92</v>
      </c>
      <c r="F60" s="14">
        <v>90</v>
      </c>
      <c r="G60" s="14">
        <v>87</v>
      </c>
      <c r="H60" s="14">
        <v>88</v>
      </c>
      <c r="I60" s="14">
        <v>88</v>
      </c>
      <c r="J60" s="14">
        <v>85</v>
      </c>
      <c r="K60" s="14">
        <v>85</v>
      </c>
      <c r="L60" s="46"/>
      <c r="M60" s="14">
        <v>80</v>
      </c>
      <c r="N60" s="14">
        <v>81</v>
      </c>
      <c r="O60" s="14">
        <v>81</v>
      </c>
      <c r="P60" s="14">
        <v>81</v>
      </c>
      <c r="Q60" s="14">
        <v>79</v>
      </c>
      <c r="R60" s="14">
        <v>77</v>
      </c>
      <c r="S60" s="14">
        <v>73</v>
      </c>
      <c r="T60" s="14">
        <v>72</v>
      </c>
      <c r="U60" s="14">
        <v>72</v>
      </c>
      <c r="V60" s="14">
        <v>72</v>
      </c>
      <c r="X60" s="14">
        <v>132.56</v>
      </c>
      <c r="Y60" s="14">
        <v>123.56</v>
      </c>
      <c r="Z60" s="14">
        <v>109</v>
      </c>
      <c r="AA60" s="14">
        <v>108</v>
      </c>
      <c r="AB60" s="14">
        <v>105</v>
      </c>
      <c r="AC60" s="14">
        <v>104</v>
      </c>
      <c r="AD60" s="14">
        <v>102</v>
      </c>
      <c r="AE60" s="14">
        <v>104.02000000000001</v>
      </c>
      <c r="AF60" s="14">
        <v>104.05</v>
      </c>
      <c r="AG60" s="14">
        <v>103.97</v>
      </c>
      <c r="AI60" s="46">
        <v>207</v>
      </c>
      <c r="AJ60" s="46">
        <v>207</v>
      </c>
      <c r="AK60" s="40">
        <v>206</v>
      </c>
      <c r="AL60" s="40">
        <v>206</v>
      </c>
      <c r="AM60" s="40">
        <v>206</v>
      </c>
      <c r="AN60" s="40">
        <v>206</v>
      </c>
      <c r="AO60" s="40">
        <v>208</v>
      </c>
      <c r="AP60" s="40">
        <v>206</v>
      </c>
      <c r="AQ60" s="40">
        <v>205</v>
      </c>
      <c r="AR60" s="54">
        <v>205</v>
      </c>
      <c r="AT60" s="153">
        <v>301</v>
      </c>
      <c r="AU60" s="46">
        <v>291</v>
      </c>
      <c r="AV60" s="46">
        <v>287</v>
      </c>
      <c r="AW60" s="46">
        <v>285</v>
      </c>
      <c r="AX60" s="46">
        <v>279</v>
      </c>
      <c r="AY60" s="46">
        <v>276</v>
      </c>
      <c r="AZ60" s="46">
        <v>279</v>
      </c>
      <c r="BA60" s="46">
        <v>279</v>
      </c>
      <c r="BB60" s="46">
        <v>279</v>
      </c>
      <c r="BC60" s="46">
        <v>274</v>
      </c>
      <c r="BD60" s="33"/>
      <c r="BE60" s="46">
        <v>369</v>
      </c>
      <c r="BF60" s="46">
        <v>377</v>
      </c>
      <c r="BG60" s="46">
        <v>383</v>
      </c>
      <c r="BH60" s="46">
        <v>376</v>
      </c>
      <c r="BI60" s="46">
        <v>376</v>
      </c>
      <c r="BJ60" s="46">
        <v>373</v>
      </c>
      <c r="BK60" s="46">
        <v>375</v>
      </c>
      <c r="BL60" s="46">
        <v>371</v>
      </c>
      <c r="BM60" s="46">
        <v>366</v>
      </c>
      <c r="BN60" s="46">
        <v>365</v>
      </c>
      <c r="BP60" s="159">
        <v>417</v>
      </c>
      <c r="BQ60" s="159">
        <v>413</v>
      </c>
      <c r="BR60" s="159">
        <v>410</v>
      </c>
      <c r="BS60" s="159">
        <v>410</v>
      </c>
      <c r="BT60" s="159">
        <v>403</v>
      </c>
      <c r="BU60" s="159">
        <v>399</v>
      </c>
      <c r="BV60" s="159"/>
      <c r="BW60" s="159"/>
      <c r="BX60" s="159"/>
      <c r="BY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</row>
    <row r="61" spans="1:90" x14ac:dyDescent="0.2">
      <c r="A61" s="35" t="s">
        <v>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T61" s="38">
        <f t="shared" ref="AT61:BC61" si="30">IF(AT60&gt;0,AT60-AT59, " ")</f>
        <v>0</v>
      </c>
      <c r="AU61" s="38">
        <f t="shared" si="30"/>
        <v>0</v>
      </c>
      <c r="AV61" s="38">
        <f t="shared" si="30"/>
        <v>0</v>
      </c>
      <c r="AW61" s="38">
        <f t="shared" si="30"/>
        <v>0</v>
      </c>
      <c r="AX61" s="38">
        <f t="shared" si="30"/>
        <v>0</v>
      </c>
      <c r="AY61" s="38">
        <f t="shared" si="30"/>
        <v>0</v>
      </c>
      <c r="AZ61" s="38">
        <f t="shared" si="30"/>
        <v>0</v>
      </c>
      <c r="BA61" s="38">
        <f t="shared" si="30"/>
        <v>0</v>
      </c>
      <c r="BB61" s="38">
        <f t="shared" si="30"/>
        <v>0</v>
      </c>
      <c r="BC61" s="38">
        <f t="shared" si="30"/>
        <v>0</v>
      </c>
      <c r="BE61" s="38">
        <f t="shared" ref="BE61:BN61" si="31">IF(BE60&gt;0,BE60-BE59, " ")</f>
        <v>0</v>
      </c>
      <c r="BF61" s="38">
        <f t="shared" si="31"/>
        <v>0</v>
      </c>
      <c r="BG61" s="38">
        <f t="shared" si="31"/>
        <v>0</v>
      </c>
      <c r="BH61" s="38">
        <f t="shared" si="31"/>
        <v>0</v>
      </c>
      <c r="BI61" s="38">
        <f t="shared" si="31"/>
        <v>0</v>
      </c>
      <c r="BJ61" s="38">
        <f t="shared" si="31"/>
        <v>0</v>
      </c>
      <c r="BK61" s="38">
        <f t="shared" si="31"/>
        <v>0</v>
      </c>
      <c r="BL61" s="38">
        <f t="shared" si="31"/>
        <v>0</v>
      </c>
      <c r="BM61" s="38">
        <f t="shared" si="31"/>
        <v>0</v>
      </c>
      <c r="BN61" s="38">
        <f t="shared" si="31"/>
        <v>0</v>
      </c>
      <c r="BP61" s="160">
        <f t="shared" ref="BP61:BY61" si="32">IF(BP60&gt;0,BP60-BP59, " ")</f>
        <v>0</v>
      </c>
      <c r="BQ61" s="160">
        <f t="shared" si="32"/>
        <v>0</v>
      </c>
      <c r="BR61" s="160">
        <f t="shared" si="32"/>
        <v>-2.524965882651145</v>
      </c>
      <c r="BS61" s="160">
        <f t="shared" si="32"/>
        <v>5.0146549037158366</v>
      </c>
      <c r="BT61" s="160">
        <f t="shared" si="32"/>
        <v>-1.9853450962841634</v>
      </c>
      <c r="BU61" s="160">
        <f t="shared" si="32"/>
        <v>-2.7540790449840529</v>
      </c>
      <c r="BV61" s="160" t="str">
        <f t="shared" si="32"/>
        <v xml:space="preserve"> </v>
      </c>
      <c r="BW61" s="160" t="str">
        <f t="shared" si="32"/>
        <v xml:space="preserve"> </v>
      </c>
      <c r="BX61" s="160" t="str">
        <f t="shared" si="32"/>
        <v xml:space="preserve"> </v>
      </c>
      <c r="BY61" s="160" t="str">
        <f t="shared" si="32"/>
        <v xml:space="preserve"> </v>
      </c>
      <c r="CA61" s="160" t="str">
        <f t="shared" ref="CA61:CJ61" si="33">IF(CA60&gt;0,CA60-CA59, " ")</f>
        <v xml:space="preserve"> </v>
      </c>
      <c r="CB61" s="160" t="str">
        <f t="shared" si="33"/>
        <v xml:space="preserve"> </v>
      </c>
      <c r="CC61" s="160" t="str">
        <f t="shared" si="33"/>
        <v xml:space="preserve"> </v>
      </c>
      <c r="CD61" s="160" t="str">
        <f t="shared" si="33"/>
        <v xml:space="preserve"> </v>
      </c>
      <c r="CE61" s="160" t="str">
        <f t="shared" si="33"/>
        <v xml:space="preserve"> </v>
      </c>
      <c r="CF61" s="160" t="str">
        <f t="shared" si="33"/>
        <v xml:space="preserve"> </v>
      </c>
      <c r="CG61" s="160" t="str">
        <f t="shared" si="33"/>
        <v xml:space="preserve"> </v>
      </c>
      <c r="CH61" s="160" t="str">
        <f t="shared" si="33"/>
        <v xml:space="preserve"> </v>
      </c>
      <c r="CI61" s="160" t="str">
        <f t="shared" si="33"/>
        <v xml:space="preserve"> </v>
      </c>
      <c r="CJ61" s="160" t="str">
        <f t="shared" si="33"/>
        <v xml:space="preserve"> </v>
      </c>
    </row>
    <row r="62" spans="1:90" x14ac:dyDescent="0.2">
      <c r="A62" s="40" t="s">
        <v>10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T62" s="41">
        <f t="shared" ref="AT62:AU62" si="34">(IF(AT60&gt;0,AT61/AT59," "))</f>
        <v>0</v>
      </c>
      <c r="AU62" s="41">
        <f t="shared" si="34"/>
        <v>0</v>
      </c>
      <c r="AV62" s="41">
        <f>(IF(AV60&gt;0,AV61/AV59," "))</f>
        <v>0</v>
      </c>
      <c r="AW62" s="41">
        <f t="shared" ref="AW62:BC62" si="35">(IF(AW60&gt;0,AW61/AW59," "))</f>
        <v>0</v>
      </c>
      <c r="AX62" s="41">
        <f t="shared" si="35"/>
        <v>0</v>
      </c>
      <c r="AY62" s="41">
        <f t="shared" si="35"/>
        <v>0</v>
      </c>
      <c r="AZ62" s="41">
        <f t="shared" si="35"/>
        <v>0</v>
      </c>
      <c r="BA62" s="41">
        <f t="shared" si="35"/>
        <v>0</v>
      </c>
      <c r="BB62" s="41">
        <f t="shared" si="35"/>
        <v>0</v>
      </c>
      <c r="BC62" s="41">
        <f t="shared" si="35"/>
        <v>0</v>
      </c>
      <c r="BE62" s="41">
        <f t="shared" ref="BE62:BF62" si="36">(IF(BE60&gt;0,BE61/BE59," "))</f>
        <v>0</v>
      </c>
      <c r="BF62" s="41">
        <f t="shared" si="36"/>
        <v>0</v>
      </c>
      <c r="BG62" s="41">
        <f>(IF(BG60&gt;0,BG61/BG59," "))</f>
        <v>0</v>
      </c>
      <c r="BH62" s="41">
        <f t="shared" ref="BH62:BN62" si="37">(IF(BH60&gt;0,BH61/BH59," "))</f>
        <v>0</v>
      </c>
      <c r="BI62" s="41">
        <f t="shared" si="37"/>
        <v>0</v>
      </c>
      <c r="BJ62" s="41">
        <f t="shared" si="37"/>
        <v>0</v>
      </c>
      <c r="BK62" s="41">
        <f t="shared" si="37"/>
        <v>0</v>
      </c>
      <c r="BL62" s="41">
        <f t="shared" si="37"/>
        <v>0</v>
      </c>
      <c r="BM62" s="41">
        <f t="shared" si="37"/>
        <v>0</v>
      </c>
      <c r="BN62" s="41">
        <f t="shared" si="37"/>
        <v>0</v>
      </c>
      <c r="BP62" s="161">
        <f t="shared" ref="BP62:BY62" si="38">(IF(BP60&gt;0,BP61/BP59," "))</f>
        <v>0</v>
      </c>
      <c r="BQ62" s="161">
        <f t="shared" si="38"/>
        <v>0</v>
      </c>
      <c r="BR62" s="161">
        <f t="shared" si="38"/>
        <v>-6.1207589636390856E-3</v>
      </c>
      <c r="BS62" s="161">
        <f t="shared" si="38"/>
        <v>1.2382312013101649E-2</v>
      </c>
      <c r="BT62" s="161">
        <f t="shared" si="38"/>
        <v>-4.9022640456586226E-3</v>
      </c>
      <c r="BU62" s="161">
        <f t="shared" si="38"/>
        <v>-6.8551364843160208E-3</v>
      </c>
      <c r="BV62" s="161" t="str">
        <f t="shared" si="38"/>
        <v xml:space="preserve"> </v>
      </c>
      <c r="BW62" s="161" t="str">
        <f t="shared" si="38"/>
        <v xml:space="preserve"> </v>
      </c>
      <c r="BX62" s="161" t="str">
        <f t="shared" si="38"/>
        <v xml:space="preserve"> </v>
      </c>
      <c r="BY62" s="161" t="str">
        <f t="shared" si="38"/>
        <v xml:space="preserve"> </v>
      </c>
      <c r="CA62" s="161" t="str">
        <f t="shared" ref="CA62:CJ62" si="39">(IF(CA60&gt;0,CA61/CA59," "))</f>
        <v xml:space="preserve"> </v>
      </c>
      <c r="CB62" s="161" t="str">
        <f t="shared" si="39"/>
        <v xml:space="preserve"> </v>
      </c>
      <c r="CC62" s="161" t="str">
        <f t="shared" si="39"/>
        <v xml:space="preserve"> </v>
      </c>
      <c r="CD62" s="161" t="str">
        <f t="shared" si="39"/>
        <v xml:space="preserve"> </v>
      </c>
      <c r="CE62" s="161" t="str">
        <f t="shared" si="39"/>
        <v xml:space="preserve"> </v>
      </c>
      <c r="CF62" s="161" t="str">
        <f t="shared" si="39"/>
        <v xml:space="preserve"> </v>
      </c>
      <c r="CG62" s="161" t="str">
        <f t="shared" si="39"/>
        <v xml:space="preserve"> </v>
      </c>
      <c r="CH62" s="161" t="str">
        <f t="shared" si="39"/>
        <v xml:space="preserve"> </v>
      </c>
      <c r="CI62" s="161" t="str">
        <f t="shared" si="39"/>
        <v xml:space="preserve"> </v>
      </c>
      <c r="CJ62" s="161" t="str">
        <f t="shared" si="39"/>
        <v xml:space="preserve"> </v>
      </c>
    </row>
    <row r="63" spans="1:90" x14ac:dyDescent="0.2"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</row>
    <row r="64" spans="1:90" x14ac:dyDescent="0.2">
      <c r="A64" s="22" t="s">
        <v>50</v>
      </c>
      <c r="B64" s="63" t="s">
        <v>70</v>
      </c>
      <c r="C64" s="63" t="s">
        <v>71</v>
      </c>
      <c r="D64" s="63" t="s">
        <v>72</v>
      </c>
      <c r="E64" s="63" t="s">
        <v>73</v>
      </c>
      <c r="F64" s="63" t="s">
        <v>74</v>
      </c>
      <c r="G64" s="63" t="s">
        <v>75</v>
      </c>
      <c r="H64" s="63" t="s">
        <v>76</v>
      </c>
      <c r="I64" s="63" t="s">
        <v>77</v>
      </c>
      <c r="J64" s="63" t="s">
        <v>78</v>
      </c>
      <c r="K64" s="63" t="s">
        <v>79</v>
      </c>
      <c r="L64" s="63"/>
      <c r="M64" s="63" t="s">
        <v>80</v>
      </c>
      <c r="N64" s="63" t="s">
        <v>81</v>
      </c>
      <c r="O64" s="63" t="s">
        <v>82</v>
      </c>
      <c r="P64" s="63" t="s">
        <v>83</v>
      </c>
      <c r="Q64" s="63" t="s">
        <v>84</v>
      </c>
      <c r="R64" s="63" t="s">
        <v>85</v>
      </c>
      <c r="S64" s="63" t="s">
        <v>86</v>
      </c>
      <c r="T64" s="63" t="s">
        <v>87</v>
      </c>
      <c r="U64" s="63" t="s">
        <v>88</v>
      </c>
      <c r="V64" s="63" t="s">
        <v>89</v>
      </c>
      <c r="X64" s="63" t="s">
        <v>90</v>
      </c>
      <c r="Y64" s="63" t="s">
        <v>91</v>
      </c>
      <c r="Z64" s="63" t="s">
        <v>92</v>
      </c>
      <c r="AA64" s="63" t="s">
        <v>93</v>
      </c>
      <c r="AB64" s="63" t="s">
        <v>94</v>
      </c>
      <c r="AC64" s="63" t="s">
        <v>95</v>
      </c>
      <c r="AD64" s="63" t="s">
        <v>96</v>
      </c>
      <c r="AE64" s="63" t="s">
        <v>97</v>
      </c>
      <c r="AF64" s="63" t="s">
        <v>98</v>
      </c>
      <c r="AG64" s="63" t="s">
        <v>99</v>
      </c>
      <c r="AI64" s="63" t="s">
        <v>100</v>
      </c>
      <c r="AJ64" s="63" t="s">
        <v>101</v>
      </c>
      <c r="AK64" s="63" t="s">
        <v>102</v>
      </c>
      <c r="AL64" s="63" t="s">
        <v>103</v>
      </c>
      <c r="AM64" s="63" t="s">
        <v>104</v>
      </c>
      <c r="AN64" s="63" t="s">
        <v>105</v>
      </c>
      <c r="AO64" s="63" t="s">
        <v>106</v>
      </c>
      <c r="AP64" s="63" t="s">
        <v>107</v>
      </c>
      <c r="AQ64" s="63" t="s">
        <v>108</v>
      </c>
      <c r="AR64" s="63" t="s">
        <v>109</v>
      </c>
      <c r="AT64" s="63" t="s">
        <v>126</v>
      </c>
      <c r="AU64" s="63" t="s">
        <v>127</v>
      </c>
      <c r="AV64" s="63" t="s">
        <v>128</v>
      </c>
      <c r="AW64" s="63" t="s">
        <v>129</v>
      </c>
      <c r="AX64" s="63" t="s">
        <v>130</v>
      </c>
      <c r="AY64" s="63" t="s">
        <v>131</v>
      </c>
      <c r="AZ64" s="63" t="s">
        <v>132</v>
      </c>
      <c r="BA64" s="63" t="s">
        <v>133</v>
      </c>
      <c r="BB64" s="63" t="s">
        <v>134</v>
      </c>
      <c r="BC64" s="63" t="s">
        <v>135</v>
      </c>
      <c r="BE64" s="63" t="s">
        <v>136</v>
      </c>
      <c r="BF64" s="63" t="s">
        <v>137</v>
      </c>
      <c r="BG64" s="63" t="s">
        <v>138</v>
      </c>
      <c r="BH64" s="63" t="s">
        <v>139</v>
      </c>
      <c r="BI64" s="63" t="s">
        <v>140</v>
      </c>
      <c r="BJ64" s="63" t="s">
        <v>141</v>
      </c>
      <c r="BK64" s="63" t="s">
        <v>142</v>
      </c>
      <c r="BL64" s="63" t="s">
        <v>143</v>
      </c>
      <c r="BM64" s="63" t="s">
        <v>144</v>
      </c>
      <c r="BN64" s="63" t="s">
        <v>145</v>
      </c>
      <c r="BP64" s="173" t="s">
        <v>191</v>
      </c>
      <c r="BQ64" s="173" t="s">
        <v>173</v>
      </c>
      <c r="BR64" s="173" t="s">
        <v>174</v>
      </c>
      <c r="BS64" s="173" t="s">
        <v>175</v>
      </c>
      <c r="BT64" s="173" t="s">
        <v>176</v>
      </c>
      <c r="BU64" s="173" t="s">
        <v>177</v>
      </c>
      <c r="BV64" s="173" t="s">
        <v>178</v>
      </c>
      <c r="BW64" s="173" t="s">
        <v>179</v>
      </c>
      <c r="BX64" s="173" t="s">
        <v>180</v>
      </c>
      <c r="BY64" s="173" t="s">
        <v>181</v>
      </c>
      <c r="BZ64" s="174"/>
      <c r="CA64" s="173" t="s">
        <v>192</v>
      </c>
      <c r="CB64" s="173" t="s">
        <v>182</v>
      </c>
      <c r="CC64" s="173" t="s">
        <v>183</v>
      </c>
      <c r="CD64" s="173" t="s">
        <v>184</v>
      </c>
      <c r="CE64" s="173" t="s">
        <v>185</v>
      </c>
      <c r="CF64" s="173" t="s">
        <v>186</v>
      </c>
      <c r="CG64" s="173" t="s">
        <v>187</v>
      </c>
      <c r="CH64" s="173" t="s">
        <v>188</v>
      </c>
      <c r="CI64" s="173" t="s">
        <v>189</v>
      </c>
      <c r="CJ64" s="173" t="s">
        <v>190</v>
      </c>
      <c r="CL64">
        <v>3</v>
      </c>
    </row>
    <row r="65" spans="1:90" s="33" customFormat="1" x14ac:dyDescent="0.2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v>3</v>
      </c>
      <c r="BF65" s="93"/>
      <c r="BG65" s="93"/>
      <c r="BH65" s="93"/>
      <c r="BI65" s="93"/>
      <c r="BJ65" s="93"/>
      <c r="BK65" s="93"/>
      <c r="BL65" s="93"/>
      <c r="BM65" s="93"/>
      <c r="BN65" s="93"/>
    </row>
    <row r="66" spans="1:90" s="70" customFormat="1" x14ac:dyDescent="0.2">
      <c r="A66" s="120" t="str">
        <f>D1</f>
        <v>Feb 2024 FC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7"/>
      <c r="M66" s="36"/>
      <c r="N66" s="36"/>
      <c r="O66" s="36"/>
      <c r="P66" s="36"/>
      <c r="Q66" s="36"/>
      <c r="R66" s="36"/>
      <c r="S66" s="36"/>
      <c r="T66" s="36"/>
      <c r="U66" s="36"/>
      <c r="V66" s="36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I66" s="37"/>
      <c r="AJ66" s="37"/>
      <c r="AK66" s="35"/>
      <c r="AL66" s="35"/>
      <c r="AM66" s="35"/>
      <c r="AN66" s="79"/>
      <c r="AO66" s="79"/>
      <c r="AP66" s="79"/>
      <c r="AQ66" s="79"/>
      <c r="AR66" s="79"/>
      <c r="AT66" s="36">
        <v>243</v>
      </c>
      <c r="AU66" s="36">
        <v>241</v>
      </c>
      <c r="AV66" s="36">
        <v>243</v>
      </c>
      <c r="AW66" s="36">
        <v>243</v>
      </c>
      <c r="AX66" s="36">
        <v>239</v>
      </c>
      <c r="AY66" s="36">
        <v>236</v>
      </c>
      <c r="AZ66" s="36">
        <v>238</v>
      </c>
      <c r="BA66" s="36">
        <v>234</v>
      </c>
      <c r="BB66" s="36">
        <v>233</v>
      </c>
      <c r="BC66" s="36">
        <v>231</v>
      </c>
      <c r="BD66" s="36"/>
      <c r="BE66" s="36">
        <v>273</v>
      </c>
      <c r="BF66" s="36">
        <v>279</v>
      </c>
      <c r="BG66" s="36">
        <v>277</v>
      </c>
      <c r="BH66" s="36">
        <v>273</v>
      </c>
      <c r="BI66" s="36">
        <v>275</v>
      </c>
      <c r="BJ66" s="36">
        <v>277</v>
      </c>
      <c r="BK66" s="36">
        <v>275</v>
      </c>
      <c r="BL66" s="36">
        <v>275</v>
      </c>
      <c r="BM66" s="36">
        <v>274</v>
      </c>
      <c r="BN66" s="36">
        <v>270</v>
      </c>
      <c r="BP66" s="36">
        <v>342</v>
      </c>
      <c r="BQ66" s="36">
        <v>337</v>
      </c>
      <c r="BR66" s="36">
        <v>336.35394673467061</v>
      </c>
      <c r="BS66" s="36">
        <v>331.49685003092088</v>
      </c>
      <c r="BT66" s="36">
        <v>333.92539838279578</v>
      </c>
      <c r="BU66" s="36">
        <v>336.35394673467061</v>
      </c>
      <c r="BV66" s="36">
        <v>333.92539838279578</v>
      </c>
      <c r="BW66" s="36">
        <v>333.92539838279578</v>
      </c>
      <c r="BX66" s="36">
        <v>332.7111242068583</v>
      </c>
      <c r="BY66" s="36">
        <v>327.85402750310857</v>
      </c>
      <c r="CA66" s="36">
        <v>407.17710371305481</v>
      </c>
      <c r="CB66" s="36">
        <v>416.1260510474076</v>
      </c>
      <c r="CC66" s="36">
        <v>413.14306860262332</v>
      </c>
      <c r="CD66" s="36">
        <v>407.17710371305481</v>
      </c>
      <c r="CE66" s="36">
        <v>410.16008615783909</v>
      </c>
      <c r="CF66" s="36">
        <v>413.14306860262332</v>
      </c>
      <c r="CG66" s="36">
        <v>410.16008615783909</v>
      </c>
      <c r="CH66" s="36">
        <v>410.16008615783909</v>
      </c>
      <c r="CI66" s="36">
        <v>408.66859493544695</v>
      </c>
      <c r="CJ66" s="36">
        <v>402.70263004587838</v>
      </c>
    </row>
    <row r="67" spans="1:90" x14ac:dyDescent="0.2">
      <c r="A67" s="13" t="s">
        <v>8</v>
      </c>
      <c r="B67" s="14">
        <v>94</v>
      </c>
      <c r="C67" s="14">
        <v>92</v>
      </c>
      <c r="D67" s="14">
        <v>86</v>
      </c>
      <c r="E67" s="14">
        <v>85</v>
      </c>
      <c r="F67" s="14">
        <v>84</v>
      </c>
      <c r="G67" s="14">
        <v>81</v>
      </c>
      <c r="H67" s="14">
        <v>83</v>
      </c>
      <c r="I67" s="14">
        <v>80</v>
      </c>
      <c r="J67" s="14">
        <v>77</v>
      </c>
      <c r="K67" s="14">
        <v>76</v>
      </c>
      <c r="L67" s="46"/>
      <c r="M67" s="14">
        <v>97</v>
      </c>
      <c r="N67" s="14">
        <v>94</v>
      </c>
      <c r="O67" s="14">
        <v>94</v>
      </c>
      <c r="P67" s="14">
        <v>94</v>
      </c>
      <c r="Q67" s="14">
        <v>92</v>
      </c>
      <c r="R67" s="14">
        <v>85</v>
      </c>
      <c r="S67" s="14">
        <v>78</v>
      </c>
      <c r="T67" s="14">
        <v>77</v>
      </c>
      <c r="U67" s="14">
        <v>74</v>
      </c>
      <c r="V67" s="14">
        <v>74</v>
      </c>
      <c r="X67" s="14">
        <v>48</v>
      </c>
      <c r="Y67" s="14">
        <v>48</v>
      </c>
      <c r="Z67" s="14">
        <v>48</v>
      </c>
      <c r="AA67" s="14">
        <v>48</v>
      </c>
      <c r="AB67" s="14">
        <v>48</v>
      </c>
      <c r="AC67" s="14">
        <v>48</v>
      </c>
      <c r="AD67" s="14">
        <v>48</v>
      </c>
      <c r="AE67" s="14">
        <v>48</v>
      </c>
      <c r="AF67" s="14">
        <v>46.96</v>
      </c>
      <c r="AG67" s="14">
        <v>46.96</v>
      </c>
      <c r="AI67" s="46">
        <v>142</v>
      </c>
      <c r="AJ67" s="46">
        <v>140</v>
      </c>
      <c r="AK67" s="40">
        <v>141</v>
      </c>
      <c r="AL67" s="40">
        <v>142</v>
      </c>
      <c r="AM67" s="40">
        <v>141</v>
      </c>
      <c r="AN67" s="40">
        <v>141</v>
      </c>
      <c r="AO67" s="40">
        <v>141</v>
      </c>
      <c r="AP67" s="40">
        <v>140</v>
      </c>
      <c r="AQ67" s="40">
        <v>139</v>
      </c>
      <c r="AR67" s="54">
        <v>138</v>
      </c>
      <c r="AT67" s="153">
        <v>243</v>
      </c>
      <c r="AU67" s="46">
        <v>241</v>
      </c>
      <c r="AV67" s="46">
        <v>243</v>
      </c>
      <c r="AW67" s="46">
        <v>243</v>
      </c>
      <c r="AX67" s="46">
        <v>239</v>
      </c>
      <c r="AY67" s="46">
        <v>236</v>
      </c>
      <c r="AZ67" s="46">
        <v>238</v>
      </c>
      <c r="BA67" s="46">
        <v>234</v>
      </c>
      <c r="BB67" s="46">
        <v>233</v>
      </c>
      <c r="BC67" s="46">
        <v>231</v>
      </c>
      <c r="BD67" s="33"/>
      <c r="BE67" s="46">
        <v>273</v>
      </c>
      <c r="BF67" s="46">
        <v>279</v>
      </c>
      <c r="BG67" s="46">
        <v>277</v>
      </c>
      <c r="BH67" s="46">
        <v>273</v>
      </c>
      <c r="BI67" s="46">
        <v>275</v>
      </c>
      <c r="BJ67" s="46">
        <v>277</v>
      </c>
      <c r="BK67" s="46">
        <v>275</v>
      </c>
      <c r="BL67" s="46">
        <v>275</v>
      </c>
      <c r="BM67" s="46">
        <v>274</v>
      </c>
      <c r="BN67" s="46">
        <v>270</v>
      </c>
      <c r="BP67" s="159">
        <v>342</v>
      </c>
      <c r="BQ67" s="159">
        <v>337</v>
      </c>
      <c r="BR67" s="159">
        <v>334</v>
      </c>
      <c r="BS67" s="159">
        <v>336</v>
      </c>
      <c r="BT67" s="159">
        <v>335</v>
      </c>
      <c r="BU67" s="159">
        <v>332</v>
      </c>
      <c r="BV67" s="159"/>
      <c r="BW67" s="159"/>
      <c r="BX67" s="159"/>
      <c r="BY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</row>
    <row r="68" spans="1:90" x14ac:dyDescent="0.2">
      <c r="A68" s="35" t="s">
        <v>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T68" s="38">
        <f t="shared" ref="AT68:BC68" si="40">IF(AT67&gt;0,AT67-AT66, " ")</f>
        <v>0</v>
      </c>
      <c r="AU68" s="38">
        <f t="shared" si="40"/>
        <v>0</v>
      </c>
      <c r="AV68" s="38">
        <f t="shared" si="40"/>
        <v>0</v>
      </c>
      <c r="AW68" s="38">
        <f t="shared" si="40"/>
        <v>0</v>
      </c>
      <c r="AX68" s="38">
        <f t="shared" si="40"/>
        <v>0</v>
      </c>
      <c r="AY68" s="38">
        <f t="shared" si="40"/>
        <v>0</v>
      </c>
      <c r="AZ68" s="38">
        <f t="shared" si="40"/>
        <v>0</v>
      </c>
      <c r="BA68" s="38">
        <f t="shared" si="40"/>
        <v>0</v>
      </c>
      <c r="BB68" s="38">
        <f t="shared" si="40"/>
        <v>0</v>
      </c>
      <c r="BC68" s="38">
        <f t="shared" si="40"/>
        <v>0</v>
      </c>
      <c r="BE68" s="38">
        <f t="shared" ref="BE68:BN68" si="41">IF(BE67&gt;0,BE67-BE66, " ")</f>
        <v>0</v>
      </c>
      <c r="BF68" s="38">
        <f t="shared" si="41"/>
        <v>0</v>
      </c>
      <c r="BG68" s="38">
        <f t="shared" si="41"/>
        <v>0</v>
      </c>
      <c r="BH68" s="38">
        <f t="shared" si="41"/>
        <v>0</v>
      </c>
      <c r="BI68" s="38">
        <f t="shared" si="41"/>
        <v>0</v>
      </c>
      <c r="BJ68" s="38">
        <f t="shared" si="41"/>
        <v>0</v>
      </c>
      <c r="BK68" s="38">
        <f t="shared" si="41"/>
        <v>0</v>
      </c>
      <c r="BL68" s="38">
        <f t="shared" si="41"/>
        <v>0</v>
      </c>
      <c r="BM68" s="38">
        <f t="shared" si="41"/>
        <v>0</v>
      </c>
      <c r="BN68" s="38">
        <f t="shared" si="41"/>
        <v>0</v>
      </c>
      <c r="BP68" s="160">
        <f t="shared" ref="BP68:BY68" si="42">IF(BP67&gt;0,BP67-BP66, " ")</f>
        <v>0</v>
      </c>
      <c r="BQ68" s="160">
        <f t="shared" si="42"/>
        <v>0</v>
      </c>
      <c r="BR68" s="160">
        <f t="shared" si="42"/>
        <v>-2.3539467346706147</v>
      </c>
      <c r="BS68" s="160">
        <f t="shared" si="42"/>
        <v>4.5031499690791179</v>
      </c>
      <c r="BT68" s="160">
        <f t="shared" si="42"/>
        <v>1.0746016172042232</v>
      </c>
      <c r="BU68" s="160">
        <f t="shared" si="42"/>
        <v>-4.3539467346706147</v>
      </c>
      <c r="BV68" s="160" t="str">
        <f t="shared" si="42"/>
        <v xml:space="preserve"> </v>
      </c>
      <c r="BW68" s="160" t="str">
        <f t="shared" si="42"/>
        <v xml:space="preserve"> </v>
      </c>
      <c r="BX68" s="160" t="str">
        <f t="shared" si="42"/>
        <v xml:space="preserve"> </v>
      </c>
      <c r="BY68" s="160" t="str">
        <f t="shared" si="42"/>
        <v xml:space="preserve"> </v>
      </c>
      <c r="CA68" s="160" t="str">
        <f t="shared" ref="CA68:CJ68" si="43">IF(CA67&gt;0,CA67-CA66, " ")</f>
        <v xml:space="preserve"> </v>
      </c>
      <c r="CB68" s="160" t="str">
        <f t="shared" si="43"/>
        <v xml:space="preserve"> </v>
      </c>
      <c r="CC68" s="160" t="str">
        <f t="shared" si="43"/>
        <v xml:space="preserve"> </v>
      </c>
      <c r="CD68" s="160" t="str">
        <f t="shared" si="43"/>
        <v xml:space="preserve"> </v>
      </c>
      <c r="CE68" s="160" t="str">
        <f t="shared" si="43"/>
        <v xml:space="preserve"> </v>
      </c>
      <c r="CF68" s="160" t="str">
        <f t="shared" si="43"/>
        <v xml:space="preserve"> </v>
      </c>
      <c r="CG68" s="160" t="str">
        <f t="shared" si="43"/>
        <v xml:space="preserve"> </v>
      </c>
      <c r="CH68" s="160" t="str">
        <f t="shared" si="43"/>
        <v xml:space="preserve"> </v>
      </c>
      <c r="CI68" s="160" t="str">
        <f t="shared" si="43"/>
        <v xml:space="preserve"> </v>
      </c>
      <c r="CJ68" s="160" t="str">
        <f t="shared" si="43"/>
        <v xml:space="preserve"> </v>
      </c>
    </row>
    <row r="69" spans="1:90" x14ac:dyDescent="0.2">
      <c r="A69" s="40" t="s">
        <v>10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T69" s="41">
        <f t="shared" ref="AT69:AU69" si="44">(IF(AT67&gt;0,AT68/AT66," "))</f>
        <v>0</v>
      </c>
      <c r="AU69" s="41">
        <f t="shared" si="44"/>
        <v>0</v>
      </c>
      <c r="AV69" s="41">
        <f>(IF(AV67&gt;0,AV68/AV66," "))</f>
        <v>0</v>
      </c>
      <c r="AW69" s="41">
        <f t="shared" ref="AW69:BC69" si="45">(IF(AW67&gt;0,AW68/AW66," "))</f>
        <v>0</v>
      </c>
      <c r="AX69" s="41">
        <f t="shared" si="45"/>
        <v>0</v>
      </c>
      <c r="AY69" s="41">
        <f t="shared" si="45"/>
        <v>0</v>
      </c>
      <c r="AZ69" s="41">
        <f t="shared" si="45"/>
        <v>0</v>
      </c>
      <c r="BA69" s="41">
        <f t="shared" si="45"/>
        <v>0</v>
      </c>
      <c r="BB69" s="41">
        <f t="shared" si="45"/>
        <v>0</v>
      </c>
      <c r="BC69" s="41">
        <f t="shared" si="45"/>
        <v>0</v>
      </c>
      <c r="BE69" s="41">
        <f t="shared" ref="BE69:BF69" si="46">(IF(BE67&gt;0,BE68/BE66," "))</f>
        <v>0</v>
      </c>
      <c r="BF69" s="41">
        <f t="shared" si="46"/>
        <v>0</v>
      </c>
      <c r="BG69" s="41">
        <f>(IF(BG67&gt;0,BG68/BG66," "))</f>
        <v>0</v>
      </c>
      <c r="BH69" s="41">
        <f t="shared" ref="BH69:BN69" si="47">(IF(BH67&gt;0,BH68/BH66," "))</f>
        <v>0</v>
      </c>
      <c r="BI69" s="41">
        <f t="shared" si="47"/>
        <v>0</v>
      </c>
      <c r="BJ69" s="41">
        <f t="shared" si="47"/>
        <v>0</v>
      </c>
      <c r="BK69" s="41">
        <f t="shared" si="47"/>
        <v>0</v>
      </c>
      <c r="BL69" s="41">
        <f t="shared" si="47"/>
        <v>0</v>
      </c>
      <c r="BM69" s="41">
        <f t="shared" si="47"/>
        <v>0</v>
      </c>
      <c r="BN69" s="41">
        <f t="shared" si="47"/>
        <v>0</v>
      </c>
      <c r="BP69" s="161">
        <f t="shared" ref="BP69:BY69" si="48">(IF(BP67&gt;0,BP68/BP66," "))</f>
        <v>0</v>
      </c>
      <c r="BQ69" s="161">
        <f t="shared" si="48"/>
        <v>0</v>
      </c>
      <c r="BR69" s="161">
        <f t="shared" si="48"/>
        <v>-6.9984216255607121E-3</v>
      </c>
      <c r="BS69" s="161">
        <f t="shared" si="48"/>
        <v>1.3584291882891435E-2</v>
      </c>
      <c r="BT69" s="161">
        <f t="shared" si="48"/>
        <v>3.2180888977254504E-3</v>
      </c>
      <c r="BU69" s="161">
        <f t="shared" si="48"/>
        <v>-1.2944538861335798E-2</v>
      </c>
      <c r="BV69" s="161" t="str">
        <f t="shared" si="48"/>
        <v xml:space="preserve"> </v>
      </c>
      <c r="BW69" s="161" t="str">
        <f t="shared" si="48"/>
        <v xml:space="preserve"> </v>
      </c>
      <c r="BX69" s="161" t="str">
        <f t="shared" si="48"/>
        <v xml:space="preserve"> </v>
      </c>
      <c r="BY69" s="161" t="str">
        <f t="shared" si="48"/>
        <v xml:space="preserve"> </v>
      </c>
      <c r="CA69" s="161" t="str">
        <f t="shared" ref="CA69:CJ69" si="49">(IF(CA67&gt;0,CA68/CA66," "))</f>
        <v xml:space="preserve"> </v>
      </c>
      <c r="CB69" s="161" t="str">
        <f t="shared" si="49"/>
        <v xml:space="preserve"> </v>
      </c>
      <c r="CC69" s="161" t="str">
        <f t="shared" si="49"/>
        <v xml:space="preserve"> </v>
      </c>
      <c r="CD69" s="161" t="str">
        <f t="shared" si="49"/>
        <v xml:space="preserve"> </v>
      </c>
      <c r="CE69" s="161" t="str">
        <f t="shared" si="49"/>
        <v xml:space="preserve"> </v>
      </c>
      <c r="CF69" s="161" t="str">
        <f t="shared" si="49"/>
        <v xml:space="preserve"> </v>
      </c>
      <c r="CG69" s="161" t="str">
        <f t="shared" si="49"/>
        <v xml:space="preserve"> </v>
      </c>
      <c r="CH69" s="161" t="str">
        <f t="shared" si="49"/>
        <v xml:space="preserve"> </v>
      </c>
      <c r="CI69" s="161" t="str">
        <f t="shared" si="49"/>
        <v xml:space="preserve"> </v>
      </c>
      <c r="CJ69" s="161" t="str">
        <f t="shared" si="49"/>
        <v xml:space="preserve"> </v>
      </c>
    </row>
    <row r="70" spans="1:90" x14ac:dyDescent="0.2"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</row>
    <row r="71" spans="1:90" x14ac:dyDescent="0.2">
      <c r="A71" s="22" t="s">
        <v>51</v>
      </c>
      <c r="B71" s="63" t="s">
        <v>70</v>
      </c>
      <c r="C71" s="63" t="s">
        <v>71</v>
      </c>
      <c r="D71" s="63" t="s">
        <v>72</v>
      </c>
      <c r="E71" s="63" t="s">
        <v>73</v>
      </c>
      <c r="F71" s="63" t="s">
        <v>74</v>
      </c>
      <c r="G71" s="63" t="s">
        <v>75</v>
      </c>
      <c r="H71" s="63" t="s">
        <v>76</v>
      </c>
      <c r="I71" s="63" t="s">
        <v>77</v>
      </c>
      <c r="J71" s="63" t="s">
        <v>78</v>
      </c>
      <c r="K71" s="63" t="s">
        <v>79</v>
      </c>
      <c r="L71" s="63"/>
      <c r="M71" s="63" t="s">
        <v>80</v>
      </c>
      <c r="N71" s="63" t="s">
        <v>81</v>
      </c>
      <c r="O71" s="63" t="s">
        <v>82</v>
      </c>
      <c r="P71" s="63" t="s">
        <v>83</v>
      </c>
      <c r="Q71" s="63" t="s">
        <v>84</v>
      </c>
      <c r="R71" s="63" t="s">
        <v>85</v>
      </c>
      <c r="S71" s="63" t="s">
        <v>86</v>
      </c>
      <c r="T71" s="63" t="s">
        <v>87</v>
      </c>
      <c r="U71" s="63" t="s">
        <v>88</v>
      </c>
      <c r="V71" s="63" t="s">
        <v>89</v>
      </c>
      <c r="X71" s="63" t="s">
        <v>90</v>
      </c>
      <c r="Y71" s="63" t="s">
        <v>91</v>
      </c>
      <c r="Z71" s="63" t="s">
        <v>92</v>
      </c>
      <c r="AA71" s="63" t="s">
        <v>93</v>
      </c>
      <c r="AB71" s="63" t="s">
        <v>94</v>
      </c>
      <c r="AC71" s="63" t="s">
        <v>95</v>
      </c>
      <c r="AD71" s="63" t="s">
        <v>96</v>
      </c>
      <c r="AE71" s="63" t="s">
        <v>97</v>
      </c>
      <c r="AF71" s="63" t="s">
        <v>98</v>
      </c>
      <c r="AG71" s="63" t="s">
        <v>99</v>
      </c>
      <c r="AI71" s="63" t="s">
        <v>100</v>
      </c>
      <c r="AJ71" s="63" t="s">
        <v>101</v>
      </c>
      <c r="AK71" s="63" t="s">
        <v>102</v>
      </c>
      <c r="AL71" s="63" t="s">
        <v>103</v>
      </c>
      <c r="AM71" s="63" t="s">
        <v>104</v>
      </c>
      <c r="AN71" s="63" t="s">
        <v>105</v>
      </c>
      <c r="AO71" s="63" t="s">
        <v>106</v>
      </c>
      <c r="AP71" s="63" t="s">
        <v>107</v>
      </c>
      <c r="AQ71" s="63" t="s">
        <v>108</v>
      </c>
      <c r="AR71" s="63" t="s">
        <v>109</v>
      </c>
      <c r="AT71" s="63" t="s">
        <v>126</v>
      </c>
      <c r="AU71" s="63" t="s">
        <v>127</v>
      </c>
      <c r="AV71" s="63" t="s">
        <v>128</v>
      </c>
      <c r="AW71" s="63" t="s">
        <v>129</v>
      </c>
      <c r="AX71" s="63" t="s">
        <v>130</v>
      </c>
      <c r="AY71" s="63" t="s">
        <v>131</v>
      </c>
      <c r="AZ71" s="63" t="s">
        <v>132</v>
      </c>
      <c r="BA71" s="63" t="s">
        <v>133</v>
      </c>
      <c r="BB71" s="63" t="s">
        <v>134</v>
      </c>
      <c r="BC71" s="63" t="s">
        <v>135</v>
      </c>
      <c r="BE71" s="63" t="s">
        <v>136</v>
      </c>
      <c r="BF71" s="63" t="s">
        <v>137</v>
      </c>
      <c r="BG71" s="63" t="s">
        <v>138</v>
      </c>
      <c r="BH71" s="63" t="s">
        <v>139</v>
      </c>
      <c r="BI71" s="63" t="s">
        <v>140</v>
      </c>
      <c r="BJ71" s="63" t="s">
        <v>141</v>
      </c>
      <c r="BK71" s="63" t="s">
        <v>142</v>
      </c>
      <c r="BL71" s="63" t="s">
        <v>143</v>
      </c>
      <c r="BM71" s="63" t="s">
        <v>144</v>
      </c>
      <c r="BN71" s="63" t="s">
        <v>145</v>
      </c>
      <c r="BP71" s="173" t="s">
        <v>191</v>
      </c>
      <c r="BQ71" s="173" t="s">
        <v>173</v>
      </c>
      <c r="BR71" s="173" t="s">
        <v>174</v>
      </c>
      <c r="BS71" s="173" t="s">
        <v>175</v>
      </c>
      <c r="BT71" s="173" t="s">
        <v>176</v>
      </c>
      <c r="BU71" s="173" t="s">
        <v>177</v>
      </c>
      <c r="BV71" s="173" t="s">
        <v>178</v>
      </c>
      <c r="BW71" s="173" t="s">
        <v>179</v>
      </c>
      <c r="BX71" s="173" t="s">
        <v>180</v>
      </c>
      <c r="BY71" s="173" t="s">
        <v>181</v>
      </c>
      <c r="BZ71" s="174"/>
      <c r="CA71" s="173" t="s">
        <v>192</v>
      </c>
      <c r="CB71" s="173" t="s">
        <v>182</v>
      </c>
      <c r="CC71" s="173" t="s">
        <v>183</v>
      </c>
      <c r="CD71" s="173" t="s">
        <v>184</v>
      </c>
      <c r="CE71" s="173" t="s">
        <v>185</v>
      </c>
      <c r="CF71" s="173" t="s">
        <v>186</v>
      </c>
      <c r="CG71" s="173" t="s">
        <v>187</v>
      </c>
      <c r="CH71" s="173" t="s">
        <v>188</v>
      </c>
      <c r="CI71" s="173" t="s">
        <v>189</v>
      </c>
      <c r="CJ71" s="173" t="s">
        <v>190</v>
      </c>
      <c r="CL71">
        <v>4</v>
      </c>
    </row>
    <row r="72" spans="1:90" s="33" customFormat="1" x14ac:dyDescent="0.2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v>4</v>
      </c>
      <c r="BF72" s="93"/>
      <c r="BG72" s="93"/>
      <c r="BH72" s="93"/>
      <c r="BI72" s="93"/>
      <c r="BJ72" s="93"/>
      <c r="BK72" s="93"/>
      <c r="BL72" s="93"/>
      <c r="BM72" s="93"/>
      <c r="BN72" s="93"/>
    </row>
    <row r="73" spans="1:90" s="70" customFormat="1" x14ac:dyDescent="0.2">
      <c r="A73" s="120" t="str">
        <f>D1</f>
        <v>Feb 2024 FC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7"/>
      <c r="M73" s="36"/>
      <c r="N73" s="36"/>
      <c r="O73" s="36"/>
      <c r="P73" s="36"/>
      <c r="Q73" s="36"/>
      <c r="R73" s="36"/>
      <c r="S73" s="36"/>
      <c r="T73" s="36"/>
      <c r="U73" s="36"/>
      <c r="V73" s="36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I73" s="25"/>
      <c r="AJ73" s="25"/>
      <c r="AK73" s="15"/>
      <c r="AL73" s="15"/>
      <c r="AM73" s="15"/>
      <c r="AN73" s="131"/>
      <c r="AO73" s="79"/>
      <c r="AP73" s="79"/>
      <c r="AQ73" s="79"/>
      <c r="AR73" s="79"/>
      <c r="AT73" s="36">
        <v>159</v>
      </c>
      <c r="AU73" s="36">
        <v>159</v>
      </c>
      <c r="AV73" s="36">
        <v>157</v>
      </c>
      <c r="AW73" s="36">
        <v>154</v>
      </c>
      <c r="AX73" s="36">
        <v>154</v>
      </c>
      <c r="AY73" s="36">
        <v>154</v>
      </c>
      <c r="AZ73" s="36">
        <v>154</v>
      </c>
      <c r="BA73" s="36">
        <v>153</v>
      </c>
      <c r="BB73" s="36">
        <v>152</v>
      </c>
      <c r="BC73" s="36">
        <v>150</v>
      </c>
      <c r="BD73" s="36"/>
      <c r="BE73" s="36">
        <v>234</v>
      </c>
      <c r="BF73" s="36">
        <v>233</v>
      </c>
      <c r="BG73" s="36">
        <v>236</v>
      </c>
      <c r="BH73" s="36">
        <v>237</v>
      </c>
      <c r="BI73" s="36">
        <v>236</v>
      </c>
      <c r="BJ73" s="36">
        <v>231</v>
      </c>
      <c r="BK73" s="36">
        <v>232</v>
      </c>
      <c r="BL73" s="36">
        <v>230</v>
      </c>
      <c r="BM73" s="36">
        <v>230</v>
      </c>
      <c r="BN73" s="36">
        <v>223</v>
      </c>
      <c r="BP73" s="36">
        <v>275</v>
      </c>
      <c r="BQ73" s="36">
        <v>280</v>
      </c>
      <c r="BR73" s="36">
        <v>280.27156440248444</v>
      </c>
      <c r="BS73" s="36">
        <v>281.4591557770712</v>
      </c>
      <c r="BT73" s="36">
        <v>280.27156440248444</v>
      </c>
      <c r="BU73" s="36">
        <v>274.33360752955042</v>
      </c>
      <c r="BV73" s="36">
        <v>275.52119890413724</v>
      </c>
      <c r="BW73" s="36">
        <v>273.14601615496366</v>
      </c>
      <c r="BX73" s="36">
        <v>273.14601615496366</v>
      </c>
      <c r="BY73" s="36">
        <v>264.83287653285606</v>
      </c>
      <c r="CA73" s="36">
        <v>336.26922993169831</v>
      </c>
      <c r="CB73" s="36">
        <v>334.83218194053723</v>
      </c>
      <c r="CC73" s="36">
        <v>339.14332591402047</v>
      </c>
      <c r="CD73" s="36">
        <v>340.5803739051816</v>
      </c>
      <c r="CE73" s="36">
        <v>339.14332591402047</v>
      </c>
      <c r="CF73" s="36">
        <v>331.95808595821495</v>
      </c>
      <c r="CG73" s="36">
        <v>333.39513394937609</v>
      </c>
      <c r="CH73" s="36">
        <v>330.52103796705387</v>
      </c>
      <c r="CI73" s="36">
        <v>330.52103796705387</v>
      </c>
      <c r="CJ73" s="36">
        <v>320.46170202892614</v>
      </c>
    </row>
    <row r="74" spans="1:90" x14ac:dyDescent="0.2">
      <c r="A74" s="13" t="s">
        <v>8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/>
      <c r="L74" s="57"/>
      <c r="M74" s="14">
        <v>82</v>
      </c>
      <c r="N74" s="14">
        <v>86</v>
      </c>
      <c r="O74" s="14">
        <v>86</v>
      </c>
      <c r="P74" s="14">
        <v>86</v>
      </c>
      <c r="Q74" s="14">
        <v>81</v>
      </c>
      <c r="R74" s="14">
        <v>78</v>
      </c>
      <c r="S74" s="14">
        <v>77</v>
      </c>
      <c r="T74" s="14">
        <v>76</v>
      </c>
      <c r="U74" s="14">
        <v>75</v>
      </c>
      <c r="V74" s="14">
        <v>75</v>
      </c>
      <c r="X74" s="14">
        <v>48</v>
      </c>
      <c r="Y74" s="14">
        <v>48</v>
      </c>
      <c r="Z74" s="14">
        <v>47</v>
      </c>
      <c r="AA74" s="14">
        <v>47</v>
      </c>
      <c r="AB74" s="14">
        <v>47</v>
      </c>
      <c r="AC74" s="14">
        <v>47</v>
      </c>
      <c r="AD74" s="14">
        <v>47</v>
      </c>
      <c r="AE74" s="14">
        <v>47</v>
      </c>
      <c r="AF74" s="14">
        <v>47</v>
      </c>
      <c r="AG74" s="14">
        <v>47</v>
      </c>
      <c r="AI74" s="46">
        <v>69</v>
      </c>
      <c r="AJ74" s="46">
        <v>69</v>
      </c>
      <c r="AK74" s="40">
        <v>69</v>
      </c>
      <c r="AL74" s="40">
        <v>70</v>
      </c>
      <c r="AM74" s="40">
        <v>69</v>
      </c>
      <c r="AN74" s="40">
        <v>69</v>
      </c>
      <c r="AO74" s="40">
        <v>69</v>
      </c>
      <c r="AP74" s="40">
        <v>70</v>
      </c>
      <c r="AQ74" s="40">
        <v>69</v>
      </c>
      <c r="AR74" s="54">
        <v>69</v>
      </c>
      <c r="AT74" s="153">
        <v>159</v>
      </c>
      <c r="AU74" s="46">
        <v>159</v>
      </c>
      <c r="AV74" s="46">
        <v>157</v>
      </c>
      <c r="AW74" s="46">
        <v>154</v>
      </c>
      <c r="AX74" s="46">
        <v>154</v>
      </c>
      <c r="AY74" s="46">
        <v>154</v>
      </c>
      <c r="AZ74" s="46">
        <v>154</v>
      </c>
      <c r="BA74" s="46">
        <v>153</v>
      </c>
      <c r="BB74" s="46">
        <v>152</v>
      </c>
      <c r="BC74" s="46">
        <v>150</v>
      </c>
      <c r="BD74" s="33"/>
      <c r="BE74" s="46">
        <v>234</v>
      </c>
      <c r="BF74" s="46">
        <v>233</v>
      </c>
      <c r="BG74" s="46">
        <v>236</v>
      </c>
      <c r="BH74" s="46">
        <v>237</v>
      </c>
      <c r="BI74" s="46">
        <v>236</v>
      </c>
      <c r="BJ74" s="46">
        <v>231</v>
      </c>
      <c r="BK74" s="46">
        <v>232</v>
      </c>
      <c r="BL74" s="46">
        <v>230</v>
      </c>
      <c r="BM74" s="46">
        <v>230</v>
      </c>
      <c r="BN74" s="46">
        <v>223</v>
      </c>
      <c r="BP74" s="159">
        <v>275</v>
      </c>
      <c r="BQ74" s="159">
        <v>280</v>
      </c>
      <c r="BR74" s="159">
        <v>276</v>
      </c>
      <c r="BS74" s="159">
        <v>276</v>
      </c>
      <c r="BT74" s="159">
        <v>277</v>
      </c>
      <c r="BU74" s="159">
        <v>273</v>
      </c>
      <c r="BV74" s="159"/>
      <c r="BW74" s="159"/>
      <c r="BX74" s="159"/>
      <c r="BY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</row>
    <row r="75" spans="1:90" x14ac:dyDescent="0.2">
      <c r="A75" s="35" t="s">
        <v>9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38"/>
      <c r="N75" s="38"/>
      <c r="O75" s="38"/>
      <c r="P75" s="38"/>
      <c r="Q75" s="38"/>
      <c r="R75" s="38"/>
      <c r="S75" s="38"/>
      <c r="T75" s="38"/>
      <c r="U75" s="38"/>
      <c r="V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T75" s="38">
        <f t="shared" ref="AT75:BC75" si="50">IF(AT74&gt;0,AT74-AT73, " ")</f>
        <v>0</v>
      </c>
      <c r="AU75" s="38">
        <f t="shared" si="50"/>
        <v>0</v>
      </c>
      <c r="AV75" s="38">
        <f t="shared" si="50"/>
        <v>0</v>
      </c>
      <c r="AW75" s="38">
        <f t="shared" si="50"/>
        <v>0</v>
      </c>
      <c r="AX75" s="38">
        <f t="shared" si="50"/>
        <v>0</v>
      </c>
      <c r="AY75" s="38">
        <f t="shared" si="50"/>
        <v>0</v>
      </c>
      <c r="AZ75" s="38">
        <f t="shared" si="50"/>
        <v>0</v>
      </c>
      <c r="BA75" s="38">
        <f t="shared" si="50"/>
        <v>0</v>
      </c>
      <c r="BB75" s="38">
        <f t="shared" si="50"/>
        <v>0</v>
      </c>
      <c r="BC75" s="38">
        <f t="shared" si="50"/>
        <v>0</v>
      </c>
      <c r="BE75" s="38">
        <f t="shared" ref="BE75:BN75" si="51">IF(BE74&gt;0,BE74-BE73, " ")</f>
        <v>0</v>
      </c>
      <c r="BF75" s="38">
        <f t="shared" si="51"/>
        <v>0</v>
      </c>
      <c r="BG75" s="38">
        <f t="shared" si="51"/>
        <v>0</v>
      </c>
      <c r="BH75" s="38">
        <f t="shared" si="51"/>
        <v>0</v>
      </c>
      <c r="BI75" s="38">
        <f t="shared" si="51"/>
        <v>0</v>
      </c>
      <c r="BJ75" s="38">
        <f t="shared" si="51"/>
        <v>0</v>
      </c>
      <c r="BK75" s="38">
        <f t="shared" si="51"/>
        <v>0</v>
      </c>
      <c r="BL75" s="38">
        <f t="shared" si="51"/>
        <v>0</v>
      </c>
      <c r="BM75" s="38">
        <f t="shared" si="51"/>
        <v>0</v>
      </c>
      <c r="BN75" s="38">
        <f t="shared" si="51"/>
        <v>0</v>
      </c>
      <c r="BP75" s="160">
        <f t="shared" ref="BP75:BY75" si="52">IF(BP74&gt;0,BP74-BP73, " ")</f>
        <v>0</v>
      </c>
      <c r="BQ75" s="160">
        <f t="shared" si="52"/>
        <v>0</v>
      </c>
      <c r="BR75" s="160">
        <f t="shared" si="52"/>
        <v>-4.2715644024844437</v>
      </c>
      <c r="BS75" s="160">
        <f t="shared" si="52"/>
        <v>-5.4591557770712029</v>
      </c>
      <c r="BT75" s="160">
        <f t="shared" si="52"/>
        <v>-3.2715644024844437</v>
      </c>
      <c r="BU75" s="160">
        <f t="shared" si="52"/>
        <v>-1.3336075295504202</v>
      </c>
      <c r="BV75" s="160" t="str">
        <f t="shared" si="52"/>
        <v xml:space="preserve"> </v>
      </c>
      <c r="BW75" s="160" t="str">
        <f t="shared" si="52"/>
        <v xml:space="preserve"> </v>
      </c>
      <c r="BX75" s="160" t="str">
        <f t="shared" si="52"/>
        <v xml:space="preserve"> </v>
      </c>
      <c r="BY75" s="160" t="str">
        <f t="shared" si="52"/>
        <v xml:space="preserve"> </v>
      </c>
      <c r="CA75" s="160" t="str">
        <f t="shared" ref="CA75:CJ75" si="53">IF(CA74&gt;0,CA74-CA73, " ")</f>
        <v xml:space="preserve"> </v>
      </c>
      <c r="CB75" s="160" t="str">
        <f t="shared" si="53"/>
        <v xml:space="preserve"> </v>
      </c>
      <c r="CC75" s="160" t="str">
        <f t="shared" si="53"/>
        <v xml:space="preserve"> </v>
      </c>
      <c r="CD75" s="160" t="str">
        <f t="shared" si="53"/>
        <v xml:space="preserve"> </v>
      </c>
      <c r="CE75" s="160" t="str">
        <f t="shared" si="53"/>
        <v xml:space="preserve"> </v>
      </c>
      <c r="CF75" s="160" t="str">
        <f t="shared" si="53"/>
        <v xml:space="preserve"> </v>
      </c>
      <c r="CG75" s="160" t="str">
        <f t="shared" si="53"/>
        <v xml:space="preserve"> </v>
      </c>
      <c r="CH75" s="160" t="str">
        <f t="shared" si="53"/>
        <v xml:space="preserve"> </v>
      </c>
      <c r="CI75" s="160" t="str">
        <f t="shared" si="53"/>
        <v xml:space="preserve"> </v>
      </c>
      <c r="CJ75" s="160" t="str">
        <f t="shared" si="53"/>
        <v xml:space="preserve"> </v>
      </c>
    </row>
    <row r="76" spans="1:90" x14ac:dyDescent="0.2">
      <c r="A76" s="40" t="s">
        <v>10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41"/>
      <c r="N76" s="41"/>
      <c r="O76" s="41"/>
      <c r="P76" s="41"/>
      <c r="Q76" s="41"/>
      <c r="R76" s="41"/>
      <c r="S76" s="41"/>
      <c r="T76" s="41"/>
      <c r="U76" s="41"/>
      <c r="V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T76" s="41">
        <f t="shared" ref="AT76:AU76" si="54">(IF(AT74&gt;0,AT75/AT73," "))</f>
        <v>0</v>
      </c>
      <c r="AU76" s="41">
        <f t="shared" si="54"/>
        <v>0</v>
      </c>
      <c r="AV76" s="41">
        <f>(IF(AV74&gt;0,AV75/AV73," "))</f>
        <v>0</v>
      </c>
      <c r="AW76" s="41">
        <f t="shared" ref="AW76:BC76" si="55">(IF(AW74&gt;0,AW75/AW73," "))</f>
        <v>0</v>
      </c>
      <c r="AX76" s="41">
        <f t="shared" si="55"/>
        <v>0</v>
      </c>
      <c r="AY76" s="41">
        <f t="shared" si="55"/>
        <v>0</v>
      </c>
      <c r="AZ76" s="41">
        <f t="shared" si="55"/>
        <v>0</v>
      </c>
      <c r="BA76" s="41">
        <f t="shared" si="55"/>
        <v>0</v>
      </c>
      <c r="BB76" s="41">
        <f t="shared" si="55"/>
        <v>0</v>
      </c>
      <c r="BC76" s="41">
        <f t="shared" si="55"/>
        <v>0</v>
      </c>
      <c r="BE76" s="41">
        <f t="shared" ref="BE76:BF76" si="56">(IF(BE74&gt;0,BE75/BE73," "))</f>
        <v>0</v>
      </c>
      <c r="BF76" s="41">
        <f t="shared" si="56"/>
        <v>0</v>
      </c>
      <c r="BG76" s="41">
        <f>(IF(BG74&gt;0,BG75/BG73," "))</f>
        <v>0</v>
      </c>
      <c r="BH76" s="41">
        <f t="shared" ref="BH76:BN76" si="57">(IF(BH74&gt;0,BH75/BH73," "))</f>
        <v>0</v>
      </c>
      <c r="BI76" s="41">
        <f t="shared" si="57"/>
        <v>0</v>
      </c>
      <c r="BJ76" s="41">
        <f t="shared" si="57"/>
        <v>0</v>
      </c>
      <c r="BK76" s="41">
        <f t="shared" si="57"/>
        <v>0</v>
      </c>
      <c r="BL76" s="41">
        <f t="shared" si="57"/>
        <v>0</v>
      </c>
      <c r="BM76" s="41">
        <f t="shared" si="57"/>
        <v>0</v>
      </c>
      <c r="BN76" s="41">
        <f t="shared" si="57"/>
        <v>0</v>
      </c>
      <c r="BP76" s="161">
        <f t="shared" ref="BP76:BY76" si="58">(IF(BP74&gt;0,BP75/BP73," "))</f>
        <v>0</v>
      </c>
      <c r="BQ76" s="161">
        <f t="shared" si="58"/>
        <v>0</v>
      </c>
      <c r="BR76" s="161">
        <f t="shared" si="58"/>
        <v>-1.524080550801171E-2</v>
      </c>
      <c r="BS76" s="161">
        <f t="shared" si="58"/>
        <v>-1.939590759447566E-2</v>
      </c>
      <c r="BT76" s="161">
        <f t="shared" si="58"/>
        <v>-1.1672837412026245E-2</v>
      </c>
      <c r="BU76" s="161">
        <f t="shared" si="58"/>
        <v>-4.8612619560538814E-3</v>
      </c>
      <c r="BV76" s="161" t="str">
        <f t="shared" si="58"/>
        <v xml:space="preserve"> </v>
      </c>
      <c r="BW76" s="161" t="str">
        <f t="shared" si="58"/>
        <v xml:space="preserve"> </v>
      </c>
      <c r="BX76" s="161" t="str">
        <f t="shared" si="58"/>
        <v xml:space="preserve"> </v>
      </c>
      <c r="BY76" s="161" t="str">
        <f t="shared" si="58"/>
        <v xml:space="preserve"> </v>
      </c>
      <c r="CA76" s="161" t="str">
        <f t="shared" ref="CA76:CJ76" si="59">(IF(CA74&gt;0,CA75/CA73," "))</f>
        <v xml:space="preserve"> </v>
      </c>
      <c r="CB76" s="161" t="str">
        <f t="shared" si="59"/>
        <v xml:space="preserve"> </v>
      </c>
      <c r="CC76" s="161" t="str">
        <f t="shared" si="59"/>
        <v xml:space="preserve"> </v>
      </c>
      <c r="CD76" s="161" t="str">
        <f t="shared" si="59"/>
        <v xml:space="preserve"> </v>
      </c>
      <c r="CE76" s="161" t="str">
        <f t="shared" si="59"/>
        <v xml:space="preserve"> </v>
      </c>
      <c r="CF76" s="161" t="str">
        <f t="shared" si="59"/>
        <v xml:space="preserve"> </v>
      </c>
      <c r="CG76" s="161" t="str">
        <f t="shared" si="59"/>
        <v xml:space="preserve"> </v>
      </c>
      <c r="CH76" s="161" t="str">
        <f t="shared" si="59"/>
        <v xml:space="preserve"> </v>
      </c>
      <c r="CI76" s="161" t="str">
        <f t="shared" si="59"/>
        <v xml:space="preserve"> </v>
      </c>
      <c r="CJ76" s="161" t="str">
        <f t="shared" si="59"/>
        <v xml:space="preserve"> </v>
      </c>
    </row>
    <row r="77" spans="1:90" x14ac:dyDescent="0.2"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</row>
    <row r="78" spans="1:90" x14ac:dyDescent="0.2">
      <c r="A78" s="22" t="s">
        <v>52</v>
      </c>
      <c r="B78" s="63" t="s">
        <v>70</v>
      </c>
      <c r="C78" s="63" t="s">
        <v>71</v>
      </c>
      <c r="D78" s="63" t="s">
        <v>72</v>
      </c>
      <c r="E78" s="63" t="s">
        <v>73</v>
      </c>
      <c r="F78" s="63" t="s">
        <v>74</v>
      </c>
      <c r="G78" s="63" t="s">
        <v>75</v>
      </c>
      <c r="H78" s="63" t="s">
        <v>76</v>
      </c>
      <c r="I78" s="63" t="s">
        <v>77</v>
      </c>
      <c r="J78" s="63" t="s">
        <v>78</v>
      </c>
      <c r="K78" s="63" t="s">
        <v>79</v>
      </c>
      <c r="L78" s="63"/>
      <c r="M78" s="63" t="s">
        <v>80</v>
      </c>
      <c r="N78" s="63" t="s">
        <v>81</v>
      </c>
      <c r="O78" s="63" t="s">
        <v>82</v>
      </c>
      <c r="P78" s="63" t="s">
        <v>83</v>
      </c>
      <c r="Q78" s="63" t="s">
        <v>84</v>
      </c>
      <c r="R78" s="63" t="s">
        <v>85</v>
      </c>
      <c r="S78" s="63" t="s">
        <v>86</v>
      </c>
      <c r="T78" s="63" t="s">
        <v>87</v>
      </c>
      <c r="U78" s="63" t="s">
        <v>88</v>
      </c>
      <c r="V78" s="63" t="s">
        <v>89</v>
      </c>
      <c r="X78" s="63" t="s">
        <v>90</v>
      </c>
      <c r="Y78" s="63" t="s">
        <v>91</v>
      </c>
      <c r="Z78" s="63" t="s">
        <v>92</v>
      </c>
      <c r="AA78" s="63" t="s">
        <v>93</v>
      </c>
      <c r="AB78" s="63" t="s">
        <v>94</v>
      </c>
      <c r="AC78" s="63" t="s">
        <v>95</v>
      </c>
      <c r="AD78" s="63" t="s">
        <v>96</v>
      </c>
      <c r="AE78" s="63" t="s">
        <v>97</v>
      </c>
      <c r="AF78" s="63" t="s">
        <v>98</v>
      </c>
      <c r="AG78" s="63" t="s">
        <v>99</v>
      </c>
      <c r="AI78" s="63" t="s">
        <v>100</v>
      </c>
      <c r="AJ78" s="63" t="s">
        <v>101</v>
      </c>
      <c r="AK78" s="63" t="s">
        <v>102</v>
      </c>
      <c r="AL78" s="63" t="s">
        <v>103</v>
      </c>
      <c r="AM78" s="63" t="s">
        <v>104</v>
      </c>
      <c r="AN78" s="63" t="s">
        <v>105</v>
      </c>
      <c r="AO78" s="63" t="s">
        <v>106</v>
      </c>
      <c r="AP78" s="63" t="s">
        <v>107</v>
      </c>
      <c r="AQ78" s="63" t="s">
        <v>108</v>
      </c>
      <c r="AR78" s="63" t="s">
        <v>109</v>
      </c>
      <c r="AT78" s="63" t="s">
        <v>126</v>
      </c>
      <c r="AU78" s="63" t="s">
        <v>127</v>
      </c>
      <c r="AV78" s="63" t="s">
        <v>128</v>
      </c>
      <c r="AW78" s="63" t="s">
        <v>129</v>
      </c>
      <c r="AX78" s="63" t="s">
        <v>130</v>
      </c>
      <c r="AY78" s="63" t="s">
        <v>131</v>
      </c>
      <c r="AZ78" s="63" t="s">
        <v>132</v>
      </c>
      <c r="BA78" s="63" t="s">
        <v>133</v>
      </c>
      <c r="BB78" s="63" t="s">
        <v>134</v>
      </c>
      <c r="BC78" s="63" t="s">
        <v>135</v>
      </c>
      <c r="BE78" s="63" t="s">
        <v>136</v>
      </c>
      <c r="BF78" s="63" t="s">
        <v>137</v>
      </c>
      <c r="BG78" s="63" t="s">
        <v>138</v>
      </c>
      <c r="BH78" s="63" t="s">
        <v>139</v>
      </c>
      <c r="BI78" s="63" t="s">
        <v>140</v>
      </c>
      <c r="BJ78" s="63" t="s">
        <v>141</v>
      </c>
      <c r="BK78" s="63" t="s">
        <v>142</v>
      </c>
      <c r="BL78" s="63" t="s">
        <v>143</v>
      </c>
      <c r="BM78" s="63" t="s">
        <v>144</v>
      </c>
      <c r="BN78" s="63" t="s">
        <v>145</v>
      </c>
      <c r="BP78" s="173" t="s">
        <v>191</v>
      </c>
      <c r="BQ78" s="173" t="s">
        <v>173</v>
      </c>
      <c r="BR78" s="173" t="s">
        <v>174</v>
      </c>
      <c r="BS78" s="173" t="s">
        <v>175</v>
      </c>
      <c r="BT78" s="173" t="s">
        <v>176</v>
      </c>
      <c r="BU78" s="173" t="s">
        <v>177</v>
      </c>
      <c r="BV78" s="173" t="s">
        <v>178</v>
      </c>
      <c r="BW78" s="173" t="s">
        <v>179</v>
      </c>
      <c r="BX78" s="173" t="s">
        <v>180</v>
      </c>
      <c r="BY78" s="173" t="s">
        <v>181</v>
      </c>
      <c r="BZ78" s="174"/>
      <c r="CA78" s="173" t="s">
        <v>192</v>
      </c>
      <c r="CB78" s="173" t="s">
        <v>182</v>
      </c>
      <c r="CC78" s="173" t="s">
        <v>183</v>
      </c>
      <c r="CD78" s="173" t="s">
        <v>184</v>
      </c>
      <c r="CE78" s="173" t="s">
        <v>185</v>
      </c>
      <c r="CF78" s="173" t="s">
        <v>186</v>
      </c>
      <c r="CG78" s="173" t="s">
        <v>187</v>
      </c>
      <c r="CH78" s="173" t="s">
        <v>188</v>
      </c>
      <c r="CI78" s="173" t="s">
        <v>189</v>
      </c>
      <c r="CJ78" s="173" t="s">
        <v>190</v>
      </c>
      <c r="CL78">
        <v>5</v>
      </c>
    </row>
    <row r="79" spans="1:90" s="33" customFormat="1" x14ac:dyDescent="0.2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>
        <v>5</v>
      </c>
      <c r="BF79" s="93"/>
      <c r="BG79" s="93"/>
      <c r="BH79" s="93"/>
      <c r="BI79" s="93"/>
      <c r="BJ79" s="93"/>
      <c r="BK79" s="93"/>
      <c r="BL79" s="93"/>
      <c r="BM79" s="93"/>
      <c r="BN79" s="93"/>
    </row>
    <row r="80" spans="1:90" s="70" customFormat="1" x14ac:dyDescent="0.2">
      <c r="A80" s="120" t="str">
        <f>D1</f>
        <v>Feb 2024 FC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7"/>
      <c r="M80" s="36"/>
      <c r="N80" s="36"/>
      <c r="O80" s="36"/>
      <c r="P80" s="36"/>
      <c r="Q80" s="36"/>
      <c r="R80" s="36"/>
      <c r="S80" s="36"/>
      <c r="T80" s="36"/>
      <c r="U80" s="36"/>
      <c r="V80" s="36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I80" s="25"/>
      <c r="AJ80" s="25"/>
      <c r="AK80" s="15"/>
      <c r="AL80" s="15"/>
      <c r="AM80" s="15"/>
      <c r="AN80" s="79"/>
      <c r="AO80" s="79"/>
      <c r="AP80" s="79"/>
      <c r="AQ80" s="79"/>
      <c r="AR80" s="79"/>
      <c r="AT80" s="36">
        <v>178</v>
      </c>
      <c r="AU80" s="36">
        <v>185</v>
      </c>
      <c r="AV80" s="36">
        <v>188</v>
      </c>
      <c r="AW80" s="36">
        <v>188</v>
      </c>
      <c r="AX80" s="36">
        <v>188</v>
      </c>
      <c r="AY80" s="36">
        <v>187</v>
      </c>
      <c r="AZ80" s="36">
        <v>191</v>
      </c>
      <c r="BA80" s="36">
        <v>192</v>
      </c>
      <c r="BB80" s="36">
        <v>191</v>
      </c>
      <c r="BC80" s="36">
        <v>191</v>
      </c>
      <c r="BD80" s="36"/>
      <c r="BE80" s="36">
        <v>233</v>
      </c>
      <c r="BF80" s="36">
        <v>236</v>
      </c>
      <c r="BG80" s="36">
        <v>237</v>
      </c>
      <c r="BH80" s="36">
        <v>236</v>
      </c>
      <c r="BI80" s="36">
        <v>232</v>
      </c>
      <c r="BJ80" s="36">
        <v>235</v>
      </c>
      <c r="BK80" s="36">
        <v>236</v>
      </c>
      <c r="BL80" s="36">
        <v>234</v>
      </c>
      <c r="BM80" s="36">
        <v>234</v>
      </c>
      <c r="BN80" s="36">
        <v>234</v>
      </c>
      <c r="BP80" s="36">
        <v>267</v>
      </c>
      <c r="BQ80" s="36">
        <v>270</v>
      </c>
      <c r="BR80" s="36">
        <v>275.4314502164836</v>
      </c>
      <c r="BS80" s="36">
        <v>274.26929219869254</v>
      </c>
      <c r="BT80" s="36">
        <v>269.62066012752831</v>
      </c>
      <c r="BU80" s="36">
        <v>273.10713418090148</v>
      </c>
      <c r="BV80" s="36">
        <v>274.26929219869254</v>
      </c>
      <c r="BW80" s="36">
        <v>271.94497616311043</v>
      </c>
      <c r="BX80" s="36">
        <v>271.94497616311043</v>
      </c>
      <c r="BY80" s="36">
        <v>271.94497616311043</v>
      </c>
      <c r="CA80" s="36">
        <v>361.02372663278072</v>
      </c>
      <c r="CB80" s="36">
        <v>365.67210079543452</v>
      </c>
      <c r="CC80" s="36">
        <v>367.22155884965247</v>
      </c>
      <c r="CD80" s="36">
        <v>365.67210079543452</v>
      </c>
      <c r="CE80" s="36">
        <v>359.47426857856277</v>
      </c>
      <c r="CF80" s="36">
        <v>364.12264274121657</v>
      </c>
      <c r="CG80" s="36">
        <v>365.67210079543452</v>
      </c>
      <c r="CH80" s="36">
        <v>362.57318468699867</v>
      </c>
      <c r="CI80" s="36">
        <v>362.57318468699867</v>
      </c>
      <c r="CJ80" s="36">
        <v>362.57318468699867</v>
      </c>
    </row>
    <row r="81" spans="1:90" x14ac:dyDescent="0.2">
      <c r="A81" s="13" t="s">
        <v>8</v>
      </c>
      <c r="B81" s="14">
        <v>150</v>
      </c>
      <c r="C81" s="14">
        <v>156</v>
      </c>
      <c r="D81" s="14">
        <v>158</v>
      </c>
      <c r="E81" s="14">
        <v>154</v>
      </c>
      <c r="F81" s="14">
        <v>152</v>
      </c>
      <c r="G81" s="14">
        <v>151</v>
      </c>
      <c r="H81" s="14">
        <v>147</v>
      </c>
      <c r="I81" s="14">
        <v>146</v>
      </c>
      <c r="J81" s="14">
        <v>146</v>
      </c>
      <c r="K81" s="14">
        <v>145</v>
      </c>
      <c r="L81" s="46"/>
      <c r="M81" s="14">
        <v>146</v>
      </c>
      <c r="N81" s="14">
        <v>151</v>
      </c>
      <c r="O81" s="14">
        <v>147</v>
      </c>
      <c r="P81" s="14">
        <v>145</v>
      </c>
      <c r="Q81" s="14">
        <v>140</v>
      </c>
      <c r="R81" s="14">
        <v>136</v>
      </c>
      <c r="S81" s="14">
        <v>134</v>
      </c>
      <c r="T81" s="14">
        <v>133</v>
      </c>
      <c r="U81" s="14">
        <v>132</v>
      </c>
      <c r="V81" s="14">
        <v>132</v>
      </c>
      <c r="X81" s="14">
        <v>137</v>
      </c>
      <c r="Y81" s="14">
        <v>137</v>
      </c>
      <c r="Z81" s="14">
        <v>136</v>
      </c>
      <c r="AA81" s="14">
        <v>135</v>
      </c>
      <c r="AB81" s="14">
        <v>135</v>
      </c>
      <c r="AC81" s="14">
        <v>135</v>
      </c>
      <c r="AD81" s="14">
        <v>135</v>
      </c>
      <c r="AE81" s="14">
        <v>135</v>
      </c>
      <c r="AF81" s="14">
        <v>133.94999999999999</v>
      </c>
      <c r="AG81" s="14">
        <v>133.94999999999999</v>
      </c>
      <c r="AI81" s="46">
        <v>154</v>
      </c>
      <c r="AJ81" s="46">
        <v>157</v>
      </c>
      <c r="AK81" s="40">
        <v>157</v>
      </c>
      <c r="AL81" s="40">
        <v>157</v>
      </c>
      <c r="AM81" s="40">
        <v>157</v>
      </c>
      <c r="AN81" s="40">
        <v>156</v>
      </c>
      <c r="AO81" s="40">
        <v>156</v>
      </c>
      <c r="AP81" s="40">
        <v>156</v>
      </c>
      <c r="AQ81" s="40">
        <v>155</v>
      </c>
      <c r="AR81" s="54">
        <v>155</v>
      </c>
      <c r="AT81" s="153">
        <v>178</v>
      </c>
      <c r="AU81" s="46">
        <v>185</v>
      </c>
      <c r="AV81" s="46">
        <v>188</v>
      </c>
      <c r="AW81" s="46">
        <v>188</v>
      </c>
      <c r="AX81" s="46">
        <v>188</v>
      </c>
      <c r="AY81" s="46">
        <v>187</v>
      </c>
      <c r="AZ81" s="46">
        <v>191</v>
      </c>
      <c r="BA81" s="46">
        <v>192</v>
      </c>
      <c r="BB81" s="46">
        <v>191</v>
      </c>
      <c r="BC81" s="46">
        <v>191</v>
      </c>
      <c r="BD81" s="33"/>
      <c r="BE81" s="46">
        <v>233</v>
      </c>
      <c r="BF81" s="46">
        <v>236</v>
      </c>
      <c r="BG81" s="46">
        <v>237</v>
      </c>
      <c r="BH81" s="46">
        <v>236</v>
      </c>
      <c r="BI81" s="46">
        <v>232</v>
      </c>
      <c r="BJ81" s="46">
        <v>235</v>
      </c>
      <c r="BK81" s="46">
        <v>236</v>
      </c>
      <c r="BL81" s="46">
        <v>234</v>
      </c>
      <c r="BM81" s="46">
        <v>234</v>
      </c>
      <c r="BN81" s="46">
        <v>234</v>
      </c>
      <c r="BP81" s="159">
        <v>267</v>
      </c>
      <c r="BQ81" s="159">
        <v>270</v>
      </c>
      <c r="BR81" s="159">
        <v>274</v>
      </c>
      <c r="BS81" s="159">
        <v>272</v>
      </c>
      <c r="BT81" s="159">
        <v>273</v>
      </c>
      <c r="BU81" s="159">
        <v>267</v>
      </c>
      <c r="BV81" s="159"/>
      <c r="BW81" s="159"/>
      <c r="BX81" s="159"/>
      <c r="BY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</row>
    <row r="82" spans="1:90" x14ac:dyDescent="0.2">
      <c r="A82" s="35" t="s">
        <v>9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T82" s="38">
        <f t="shared" ref="AT82:BC82" si="60">IF(AT81&gt;0,AT81-AT80, " ")</f>
        <v>0</v>
      </c>
      <c r="AU82" s="38">
        <f t="shared" si="60"/>
        <v>0</v>
      </c>
      <c r="AV82" s="38">
        <f t="shared" si="60"/>
        <v>0</v>
      </c>
      <c r="AW82" s="38">
        <f t="shared" si="60"/>
        <v>0</v>
      </c>
      <c r="AX82" s="38">
        <f t="shared" si="60"/>
        <v>0</v>
      </c>
      <c r="AY82" s="38">
        <f t="shared" si="60"/>
        <v>0</v>
      </c>
      <c r="AZ82" s="38">
        <f t="shared" si="60"/>
        <v>0</v>
      </c>
      <c r="BA82" s="38">
        <f t="shared" si="60"/>
        <v>0</v>
      </c>
      <c r="BB82" s="38">
        <f t="shared" si="60"/>
        <v>0</v>
      </c>
      <c r="BC82" s="38">
        <f t="shared" si="60"/>
        <v>0</v>
      </c>
      <c r="BE82" s="38">
        <f t="shared" ref="BE82:BN82" si="61">IF(BE81&gt;0,BE81-BE80, " ")</f>
        <v>0</v>
      </c>
      <c r="BF82" s="38">
        <f t="shared" si="61"/>
        <v>0</v>
      </c>
      <c r="BG82" s="38">
        <f t="shared" si="61"/>
        <v>0</v>
      </c>
      <c r="BH82" s="38">
        <f t="shared" si="61"/>
        <v>0</v>
      </c>
      <c r="BI82" s="38">
        <f t="shared" si="61"/>
        <v>0</v>
      </c>
      <c r="BJ82" s="38">
        <f t="shared" si="61"/>
        <v>0</v>
      </c>
      <c r="BK82" s="38">
        <f t="shared" si="61"/>
        <v>0</v>
      </c>
      <c r="BL82" s="38">
        <f t="shared" si="61"/>
        <v>0</v>
      </c>
      <c r="BM82" s="38">
        <f t="shared" si="61"/>
        <v>0</v>
      </c>
      <c r="BN82" s="38">
        <f t="shared" si="61"/>
        <v>0</v>
      </c>
      <c r="BP82" s="160">
        <f t="shared" ref="BP82:BY82" si="62">IF(BP81&gt;0,BP81-BP80, " ")</f>
        <v>0</v>
      </c>
      <c r="BQ82" s="160">
        <f t="shared" si="62"/>
        <v>0</v>
      </c>
      <c r="BR82" s="160">
        <f t="shared" si="62"/>
        <v>-1.4314502164835972</v>
      </c>
      <c r="BS82" s="160">
        <f t="shared" si="62"/>
        <v>-2.2692921986925398</v>
      </c>
      <c r="BT82" s="160">
        <f t="shared" si="62"/>
        <v>3.3793398724716894</v>
      </c>
      <c r="BU82" s="160">
        <f t="shared" si="62"/>
        <v>-6.1071341809014825</v>
      </c>
      <c r="BV82" s="160" t="str">
        <f t="shared" si="62"/>
        <v xml:space="preserve"> </v>
      </c>
      <c r="BW82" s="160" t="str">
        <f t="shared" si="62"/>
        <v xml:space="preserve"> </v>
      </c>
      <c r="BX82" s="160" t="str">
        <f t="shared" si="62"/>
        <v xml:space="preserve"> </v>
      </c>
      <c r="BY82" s="160" t="str">
        <f t="shared" si="62"/>
        <v xml:space="preserve"> </v>
      </c>
      <c r="CA82" s="160" t="str">
        <f t="shared" ref="CA82:CJ82" si="63">IF(CA81&gt;0,CA81-CA80, " ")</f>
        <v xml:space="preserve"> </v>
      </c>
      <c r="CB82" s="160" t="str">
        <f t="shared" si="63"/>
        <v xml:space="preserve"> </v>
      </c>
      <c r="CC82" s="160" t="str">
        <f t="shared" si="63"/>
        <v xml:space="preserve"> </v>
      </c>
      <c r="CD82" s="160" t="str">
        <f t="shared" si="63"/>
        <v xml:space="preserve"> </v>
      </c>
      <c r="CE82" s="160" t="str">
        <f t="shared" si="63"/>
        <v xml:space="preserve"> </v>
      </c>
      <c r="CF82" s="160" t="str">
        <f t="shared" si="63"/>
        <v xml:space="preserve"> </v>
      </c>
      <c r="CG82" s="160" t="str">
        <f t="shared" si="63"/>
        <v xml:space="preserve"> </v>
      </c>
      <c r="CH82" s="160" t="str">
        <f t="shared" si="63"/>
        <v xml:space="preserve"> </v>
      </c>
      <c r="CI82" s="160" t="str">
        <f t="shared" si="63"/>
        <v xml:space="preserve"> </v>
      </c>
      <c r="CJ82" s="160" t="str">
        <f t="shared" si="63"/>
        <v xml:space="preserve"> </v>
      </c>
    </row>
    <row r="83" spans="1:90" x14ac:dyDescent="0.2">
      <c r="A83" s="40" t="s">
        <v>10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T83" s="41">
        <f t="shared" ref="AT83:AU83" si="64">(IF(AT81&gt;0,AT82/AT80," "))</f>
        <v>0</v>
      </c>
      <c r="AU83" s="41">
        <f t="shared" si="64"/>
        <v>0</v>
      </c>
      <c r="AV83" s="41">
        <f>(IF(AV81&gt;0,AV82/AV80," "))</f>
        <v>0</v>
      </c>
      <c r="AW83" s="41">
        <f t="shared" ref="AW83:BC83" si="65">(IF(AW81&gt;0,AW82/AW80," "))</f>
        <v>0</v>
      </c>
      <c r="AX83" s="41">
        <f t="shared" si="65"/>
        <v>0</v>
      </c>
      <c r="AY83" s="41">
        <f t="shared" si="65"/>
        <v>0</v>
      </c>
      <c r="AZ83" s="41">
        <f t="shared" si="65"/>
        <v>0</v>
      </c>
      <c r="BA83" s="41">
        <f t="shared" si="65"/>
        <v>0</v>
      </c>
      <c r="BB83" s="41">
        <f t="shared" si="65"/>
        <v>0</v>
      </c>
      <c r="BC83" s="41">
        <f t="shared" si="65"/>
        <v>0</v>
      </c>
      <c r="BE83" s="41">
        <f t="shared" ref="BE83:BF83" si="66">(IF(BE81&gt;0,BE82/BE80," "))</f>
        <v>0</v>
      </c>
      <c r="BF83" s="41">
        <f t="shared" si="66"/>
        <v>0</v>
      </c>
      <c r="BG83" s="41">
        <f>(IF(BG81&gt;0,BG82/BG80," "))</f>
        <v>0</v>
      </c>
      <c r="BH83" s="41">
        <f t="shared" ref="BH83:BN83" si="67">(IF(BH81&gt;0,BH82/BH80," "))</f>
        <v>0</v>
      </c>
      <c r="BI83" s="41">
        <f t="shared" si="67"/>
        <v>0</v>
      </c>
      <c r="BJ83" s="41">
        <f t="shared" si="67"/>
        <v>0</v>
      </c>
      <c r="BK83" s="41">
        <f t="shared" si="67"/>
        <v>0</v>
      </c>
      <c r="BL83" s="41">
        <f t="shared" si="67"/>
        <v>0</v>
      </c>
      <c r="BM83" s="41">
        <f t="shared" si="67"/>
        <v>0</v>
      </c>
      <c r="BN83" s="41">
        <f t="shared" si="67"/>
        <v>0</v>
      </c>
      <c r="BP83" s="161">
        <f t="shared" ref="BP83:BY83" si="68">(IF(BP81&gt;0,BP82/BP80," "))</f>
        <v>0</v>
      </c>
      <c r="BQ83" s="161">
        <f t="shared" si="68"/>
        <v>0</v>
      </c>
      <c r="BR83" s="161">
        <f t="shared" si="68"/>
        <v>-5.1971197020474818E-3</v>
      </c>
      <c r="BS83" s="161">
        <f t="shared" si="68"/>
        <v>-8.2739565209821835E-3</v>
      </c>
      <c r="BT83" s="161">
        <f t="shared" si="68"/>
        <v>1.2533682956169939E-2</v>
      </c>
      <c r="BU83" s="161">
        <f t="shared" si="68"/>
        <v>-2.236167941646014E-2</v>
      </c>
      <c r="BV83" s="161" t="str">
        <f t="shared" si="68"/>
        <v xml:space="preserve"> </v>
      </c>
      <c r="BW83" s="161" t="str">
        <f t="shared" si="68"/>
        <v xml:space="preserve"> </v>
      </c>
      <c r="BX83" s="161" t="str">
        <f t="shared" si="68"/>
        <v xml:space="preserve"> </v>
      </c>
      <c r="BY83" s="161" t="str">
        <f t="shared" si="68"/>
        <v xml:space="preserve"> </v>
      </c>
      <c r="CA83" s="161" t="str">
        <f t="shared" ref="CA83:CJ83" si="69">(IF(CA81&gt;0,CA82/CA80," "))</f>
        <v xml:space="preserve"> </v>
      </c>
      <c r="CB83" s="161" t="str">
        <f t="shared" si="69"/>
        <v xml:space="preserve"> </v>
      </c>
      <c r="CC83" s="161" t="str">
        <f t="shared" si="69"/>
        <v xml:space="preserve"> </v>
      </c>
      <c r="CD83" s="161" t="str">
        <f t="shared" si="69"/>
        <v xml:space="preserve"> </v>
      </c>
      <c r="CE83" s="161" t="str">
        <f t="shared" si="69"/>
        <v xml:space="preserve"> </v>
      </c>
      <c r="CF83" s="161" t="str">
        <f t="shared" si="69"/>
        <v xml:space="preserve"> </v>
      </c>
      <c r="CG83" s="161" t="str">
        <f t="shared" si="69"/>
        <v xml:space="preserve"> </v>
      </c>
      <c r="CH83" s="161" t="str">
        <f t="shared" si="69"/>
        <v xml:space="preserve"> </v>
      </c>
      <c r="CI83" s="161" t="str">
        <f t="shared" si="69"/>
        <v xml:space="preserve"> </v>
      </c>
      <c r="CJ83" s="161" t="str">
        <f t="shared" si="69"/>
        <v xml:space="preserve"> </v>
      </c>
    </row>
    <row r="84" spans="1:90" x14ac:dyDescent="0.2"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</row>
    <row r="85" spans="1:90" x14ac:dyDescent="0.2">
      <c r="A85" s="22" t="s">
        <v>53</v>
      </c>
      <c r="B85" s="63" t="s">
        <v>70</v>
      </c>
      <c r="C85" s="63" t="s">
        <v>71</v>
      </c>
      <c r="D85" s="63" t="s">
        <v>72</v>
      </c>
      <c r="E85" s="63" t="s">
        <v>73</v>
      </c>
      <c r="F85" s="63" t="s">
        <v>74</v>
      </c>
      <c r="G85" s="63" t="s">
        <v>75</v>
      </c>
      <c r="H85" s="63" t="s">
        <v>76</v>
      </c>
      <c r="I85" s="63" t="s">
        <v>77</v>
      </c>
      <c r="J85" s="63" t="s">
        <v>78</v>
      </c>
      <c r="K85" s="63" t="s">
        <v>79</v>
      </c>
      <c r="L85" s="63"/>
      <c r="M85" s="63" t="s">
        <v>80</v>
      </c>
      <c r="N85" s="63" t="s">
        <v>81</v>
      </c>
      <c r="O85" s="63" t="s">
        <v>82</v>
      </c>
      <c r="P85" s="63" t="s">
        <v>83</v>
      </c>
      <c r="Q85" s="63" t="s">
        <v>84</v>
      </c>
      <c r="R85" s="63" t="s">
        <v>85</v>
      </c>
      <c r="S85" s="63" t="s">
        <v>86</v>
      </c>
      <c r="T85" s="63" t="s">
        <v>87</v>
      </c>
      <c r="U85" s="63" t="s">
        <v>88</v>
      </c>
      <c r="V85" s="63" t="s">
        <v>89</v>
      </c>
      <c r="X85" s="63" t="s">
        <v>90</v>
      </c>
      <c r="Y85" s="63" t="s">
        <v>91</v>
      </c>
      <c r="Z85" s="63" t="s">
        <v>92</v>
      </c>
      <c r="AA85" s="63" t="s">
        <v>93</v>
      </c>
      <c r="AB85" s="63" t="s">
        <v>94</v>
      </c>
      <c r="AC85" s="63" t="s">
        <v>95</v>
      </c>
      <c r="AD85" s="63" t="s">
        <v>96</v>
      </c>
      <c r="AE85" s="63" t="s">
        <v>97</v>
      </c>
      <c r="AF85" s="63" t="s">
        <v>98</v>
      </c>
      <c r="AG85" s="63" t="s">
        <v>99</v>
      </c>
      <c r="AI85" s="63" t="s">
        <v>100</v>
      </c>
      <c r="AJ85" s="63" t="s">
        <v>101</v>
      </c>
      <c r="AK85" s="63" t="s">
        <v>102</v>
      </c>
      <c r="AL85" s="63" t="s">
        <v>103</v>
      </c>
      <c r="AM85" s="63" t="s">
        <v>104</v>
      </c>
      <c r="AN85" s="63" t="s">
        <v>105</v>
      </c>
      <c r="AO85" s="63" t="s">
        <v>106</v>
      </c>
      <c r="AP85" s="63" t="s">
        <v>107</v>
      </c>
      <c r="AQ85" s="63" t="s">
        <v>108</v>
      </c>
      <c r="AR85" s="63" t="s">
        <v>109</v>
      </c>
      <c r="AT85" s="63" t="s">
        <v>126</v>
      </c>
      <c r="AU85" s="63" t="s">
        <v>127</v>
      </c>
      <c r="AV85" s="63" t="s">
        <v>128</v>
      </c>
      <c r="AW85" s="63" t="s">
        <v>129</v>
      </c>
      <c r="AX85" s="63" t="s">
        <v>130</v>
      </c>
      <c r="AY85" s="63" t="s">
        <v>131</v>
      </c>
      <c r="AZ85" s="63" t="s">
        <v>132</v>
      </c>
      <c r="BA85" s="63" t="s">
        <v>133</v>
      </c>
      <c r="BB85" s="63" t="s">
        <v>134</v>
      </c>
      <c r="BC85" s="63" t="s">
        <v>135</v>
      </c>
      <c r="BE85" s="63" t="s">
        <v>136</v>
      </c>
      <c r="BF85" s="63" t="s">
        <v>137</v>
      </c>
      <c r="BG85" s="63" t="s">
        <v>138</v>
      </c>
      <c r="BH85" s="63" t="s">
        <v>139</v>
      </c>
      <c r="BI85" s="63" t="s">
        <v>140</v>
      </c>
      <c r="BJ85" s="63" t="s">
        <v>141</v>
      </c>
      <c r="BK85" s="63" t="s">
        <v>142</v>
      </c>
      <c r="BL85" s="63" t="s">
        <v>143</v>
      </c>
      <c r="BM85" s="63" t="s">
        <v>144</v>
      </c>
      <c r="BN85" s="63" t="s">
        <v>145</v>
      </c>
      <c r="BP85" s="173" t="s">
        <v>191</v>
      </c>
      <c r="BQ85" s="173" t="s">
        <v>173</v>
      </c>
      <c r="BR85" s="173" t="s">
        <v>174</v>
      </c>
      <c r="BS85" s="173" t="s">
        <v>175</v>
      </c>
      <c r="BT85" s="173" t="s">
        <v>176</v>
      </c>
      <c r="BU85" s="173" t="s">
        <v>177</v>
      </c>
      <c r="BV85" s="173" t="s">
        <v>178</v>
      </c>
      <c r="BW85" s="173" t="s">
        <v>179</v>
      </c>
      <c r="BX85" s="173" t="s">
        <v>180</v>
      </c>
      <c r="BY85" s="173" t="s">
        <v>181</v>
      </c>
      <c r="BZ85" s="174"/>
      <c r="CA85" s="173" t="s">
        <v>192</v>
      </c>
      <c r="CB85" s="173" t="s">
        <v>182</v>
      </c>
      <c r="CC85" s="173" t="s">
        <v>183</v>
      </c>
      <c r="CD85" s="173" t="s">
        <v>184</v>
      </c>
      <c r="CE85" s="173" t="s">
        <v>185</v>
      </c>
      <c r="CF85" s="173" t="s">
        <v>186</v>
      </c>
      <c r="CG85" s="173" t="s">
        <v>187</v>
      </c>
      <c r="CH85" s="173" t="s">
        <v>188</v>
      </c>
      <c r="CI85" s="173" t="s">
        <v>189</v>
      </c>
      <c r="CJ85" s="173" t="s">
        <v>190</v>
      </c>
      <c r="CL85">
        <v>6</v>
      </c>
    </row>
    <row r="86" spans="1:90" s="33" customFormat="1" x14ac:dyDescent="0.2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>
        <v>6</v>
      </c>
      <c r="BF86" s="93"/>
      <c r="BG86" s="93"/>
      <c r="BH86" s="93"/>
      <c r="BI86" s="93"/>
      <c r="BJ86" s="93"/>
      <c r="BK86" s="93"/>
      <c r="BL86" s="93"/>
      <c r="BM86" s="93"/>
      <c r="BN86" s="93"/>
    </row>
    <row r="87" spans="1:90" s="70" customFormat="1" x14ac:dyDescent="0.2">
      <c r="A87" s="120" t="str">
        <f>D1</f>
        <v>Feb 2024 FC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7"/>
      <c r="M87" s="36"/>
      <c r="N87" s="36"/>
      <c r="O87" s="36"/>
      <c r="P87" s="36"/>
      <c r="Q87" s="36"/>
      <c r="R87" s="36"/>
      <c r="S87" s="36"/>
      <c r="T87" s="36"/>
      <c r="U87" s="36"/>
      <c r="V87" s="36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I87" s="25"/>
      <c r="AJ87" s="25"/>
      <c r="AK87" s="15"/>
      <c r="AL87" s="15"/>
      <c r="AM87" s="15"/>
      <c r="AN87" s="79"/>
      <c r="AO87" s="79"/>
      <c r="AP87" s="79"/>
      <c r="AQ87" s="79"/>
      <c r="AR87" s="79"/>
      <c r="AT87" s="36">
        <v>424</v>
      </c>
      <c r="AU87" s="36">
        <v>423</v>
      </c>
      <c r="AV87" s="36">
        <v>429</v>
      </c>
      <c r="AW87" s="36">
        <v>420</v>
      </c>
      <c r="AX87" s="36">
        <v>415</v>
      </c>
      <c r="AY87" s="36">
        <v>407</v>
      </c>
      <c r="AZ87" s="36">
        <v>406</v>
      </c>
      <c r="BA87" s="36">
        <v>411</v>
      </c>
      <c r="BB87" s="36">
        <v>405.88</v>
      </c>
      <c r="BC87" s="36">
        <v>403.88</v>
      </c>
      <c r="BD87" s="36"/>
      <c r="BE87" s="36">
        <v>408</v>
      </c>
      <c r="BF87" s="36">
        <v>413</v>
      </c>
      <c r="BG87" s="36">
        <v>410</v>
      </c>
      <c r="BH87" s="36">
        <v>414</v>
      </c>
      <c r="BI87" s="36">
        <v>413</v>
      </c>
      <c r="BJ87" s="36">
        <v>415</v>
      </c>
      <c r="BK87" s="36">
        <v>412</v>
      </c>
      <c r="BL87" s="36">
        <v>410.9</v>
      </c>
      <c r="BM87" s="36">
        <v>408.97</v>
      </c>
      <c r="BN87" s="36">
        <v>407.97</v>
      </c>
      <c r="BP87" s="36">
        <v>439</v>
      </c>
      <c r="BQ87" s="36">
        <v>436.4</v>
      </c>
      <c r="BR87" s="36">
        <v>432.47556127502133</v>
      </c>
      <c r="BS87" s="36">
        <v>436.69483504355816</v>
      </c>
      <c r="BT87" s="36">
        <v>435.64001660142395</v>
      </c>
      <c r="BU87" s="36">
        <v>437.74965348569236</v>
      </c>
      <c r="BV87" s="36">
        <v>434.58519815928975</v>
      </c>
      <c r="BW87" s="36">
        <v>433.4248978729421</v>
      </c>
      <c r="BX87" s="36">
        <v>431.38909827962317</v>
      </c>
      <c r="BY87" s="36">
        <v>430.33427983748896</v>
      </c>
      <c r="CA87" s="36">
        <v>440.26007411464889</v>
      </c>
      <c r="CB87" s="36">
        <v>445.65541816017156</v>
      </c>
      <c r="CC87" s="36">
        <v>442.41821173285797</v>
      </c>
      <c r="CD87" s="36">
        <v>446.73448696927608</v>
      </c>
      <c r="CE87" s="36">
        <v>445.65541816017156</v>
      </c>
      <c r="CF87" s="36">
        <v>447.81355577838065</v>
      </c>
      <c r="CG87" s="36">
        <v>444.57634935106705</v>
      </c>
      <c r="CH87" s="36">
        <v>443.38937366105205</v>
      </c>
      <c r="CI87" s="36">
        <v>441.30677085948031</v>
      </c>
      <c r="CJ87" s="36">
        <v>440.2277020503758</v>
      </c>
    </row>
    <row r="88" spans="1:90" x14ac:dyDescent="0.2">
      <c r="A88" s="13" t="s">
        <v>8</v>
      </c>
      <c r="B88" s="14">
        <v>523</v>
      </c>
      <c r="C88" s="14">
        <v>509</v>
      </c>
      <c r="D88" s="14">
        <v>503</v>
      </c>
      <c r="E88" s="14">
        <v>504</v>
      </c>
      <c r="F88" s="14">
        <v>499</v>
      </c>
      <c r="G88" s="14">
        <v>491</v>
      </c>
      <c r="H88" s="14">
        <v>489</v>
      </c>
      <c r="I88" s="14">
        <v>489</v>
      </c>
      <c r="J88" s="14">
        <v>488</v>
      </c>
      <c r="K88" s="14">
        <v>484</v>
      </c>
      <c r="L88" s="46"/>
      <c r="M88" s="14">
        <v>548</v>
      </c>
      <c r="N88" s="14">
        <v>555.98</v>
      </c>
      <c r="O88" s="14">
        <v>547.98</v>
      </c>
      <c r="P88" s="14">
        <v>551</v>
      </c>
      <c r="Q88" s="14">
        <v>550</v>
      </c>
      <c r="R88" s="14">
        <v>541</v>
      </c>
      <c r="S88" s="14">
        <v>542</v>
      </c>
      <c r="T88" s="14">
        <v>542</v>
      </c>
      <c r="U88" s="14">
        <v>534</v>
      </c>
      <c r="V88" s="14">
        <v>532</v>
      </c>
      <c r="X88" s="14">
        <v>463</v>
      </c>
      <c r="Y88" s="14">
        <v>439</v>
      </c>
      <c r="Z88" s="14">
        <v>399</v>
      </c>
      <c r="AA88" s="14">
        <v>381</v>
      </c>
      <c r="AB88" s="14">
        <v>377.78</v>
      </c>
      <c r="AC88" s="14">
        <v>365.84000000000003</v>
      </c>
      <c r="AD88" s="14">
        <v>358.68</v>
      </c>
      <c r="AE88" s="14">
        <v>366.27</v>
      </c>
      <c r="AF88" s="14">
        <v>362.11</v>
      </c>
      <c r="AG88" s="14">
        <v>362.02</v>
      </c>
      <c r="AI88" s="46">
        <v>387</v>
      </c>
      <c r="AJ88" s="46">
        <v>389</v>
      </c>
      <c r="AK88" s="40">
        <v>395</v>
      </c>
      <c r="AL88" s="40">
        <v>394</v>
      </c>
      <c r="AM88" s="40">
        <v>395</v>
      </c>
      <c r="AN88" s="40">
        <v>396</v>
      </c>
      <c r="AO88" s="40">
        <v>396</v>
      </c>
      <c r="AP88" s="40">
        <v>395</v>
      </c>
      <c r="AQ88" s="54">
        <v>395.94</v>
      </c>
      <c r="AR88" s="54">
        <v>395.94</v>
      </c>
      <c r="AT88" s="153">
        <v>424</v>
      </c>
      <c r="AU88" s="46">
        <v>423</v>
      </c>
      <c r="AV88" s="46">
        <v>429</v>
      </c>
      <c r="AW88" s="46">
        <v>420</v>
      </c>
      <c r="AX88" s="46">
        <v>415</v>
      </c>
      <c r="AY88" s="46">
        <v>407</v>
      </c>
      <c r="AZ88" s="46">
        <v>406</v>
      </c>
      <c r="BA88" s="46">
        <v>411</v>
      </c>
      <c r="BB88" s="46">
        <v>405.88</v>
      </c>
      <c r="BC88" s="46">
        <v>403.88</v>
      </c>
      <c r="BD88" s="33"/>
      <c r="BE88" s="46">
        <v>408</v>
      </c>
      <c r="BF88" s="46">
        <v>413</v>
      </c>
      <c r="BG88" s="46">
        <v>410</v>
      </c>
      <c r="BH88" s="46">
        <v>414</v>
      </c>
      <c r="BI88" s="46">
        <v>413</v>
      </c>
      <c r="BJ88" s="46">
        <v>415</v>
      </c>
      <c r="BK88" s="46">
        <v>412</v>
      </c>
      <c r="BL88" s="46">
        <v>410.9</v>
      </c>
      <c r="BM88" s="46">
        <v>408.97</v>
      </c>
      <c r="BN88" s="46">
        <v>407.97</v>
      </c>
      <c r="BP88" s="159">
        <v>439</v>
      </c>
      <c r="BQ88" s="159">
        <v>436.4</v>
      </c>
      <c r="BR88" s="159">
        <v>436</v>
      </c>
      <c r="BS88" s="159">
        <v>432</v>
      </c>
      <c r="BT88" s="159">
        <v>432</v>
      </c>
      <c r="BU88" s="159">
        <v>428</v>
      </c>
      <c r="BV88" s="159"/>
      <c r="BW88" s="159"/>
      <c r="BX88" s="159"/>
      <c r="BY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</row>
    <row r="89" spans="1:90" x14ac:dyDescent="0.2">
      <c r="A89" s="35" t="s">
        <v>9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T89" s="38">
        <f t="shared" ref="AT89:BC89" si="70">IF(AT88&gt;0,AT88-AT87, " ")</f>
        <v>0</v>
      </c>
      <c r="AU89" s="38">
        <f t="shared" si="70"/>
        <v>0</v>
      </c>
      <c r="AV89" s="38">
        <f t="shared" si="70"/>
        <v>0</v>
      </c>
      <c r="AW89" s="38">
        <f t="shared" si="70"/>
        <v>0</v>
      </c>
      <c r="AX89" s="38">
        <f t="shared" si="70"/>
        <v>0</v>
      </c>
      <c r="AY89" s="38">
        <f t="shared" si="70"/>
        <v>0</v>
      </c>
      <c r="AZ89" s="38">
        <f t="shared" si="70"/>
        <v>0</v>
      </c>
      <c r="BA89" s="38">
        <f t="shared" si="70"/>
        <v>0</v>
      </c>
      <c r="BB89" s="38">
        <f t="shared" si="70"/>
        <v>0</v>
      </c>
      <c r="BC89" s="38">
        <f t="shared" si="70"/>
        <v>0</v>
      </c>
      <c r="BE89" s="38">
        <f t="shared" ref="BE89:BN89" si="71">IF(BE88&gt;0,BE88-BE87, " ")</f>
        <v>0</v>
      </c>
      <c r="BF89" s="38">
        <f t="shared" si="71"/>
        <v>0</v>
      </c>
      <c r="BG89" s="38">
        <f t="shared" si="71"/>
        <v>0</v>
      </c>
      <c r="BH89" s="38">
        <f t="shared" si="71"/>
        <v>0</v>
      </c>
      <c r="BI89" s="38">
        <f t="shared" si="71"/>
        <v>0</v>
      </c>
      <c r="BJ89" s="38">
        <f t="shared" si="71"/>
        <v>0</v>
      </c>
      <c r="BK89" s="38">
        <f t="shared" si="71"/>
        <v>0</v>
      </c>
      <c r="BL89" s="38">
        <f t="shared" si="71"/>
        <v>0</v>
      </c>
      <c r="BM89" s="38">
        <f t="shared" si="71"/>
        <v>0</v>
      </c>
      <c r="BN89" s="38">
        <f t="shared" si="71"/>
        <v>0</v>
      </c>
      <c r="BP89" s="160">
        <f t="shared" ref="BP89:BY89" si="72">IF(BP88&gt;0,BP88-BP87, " ")</f>
        <v>0</v>
      </c>
      <c r="BQ89" s="160">
        <f t="shared" si="72"/>
        <v>0</v>
      </c>
      <c r="BR89" s="160">
        <f t="shared" si="72"/>
        <v>3.5244387249786655</v>
      </c>
      <c r="BS89" s="160">
        <f t="shared" si="72"/>
        <v>-4.6948350435581574</v>
      </c>
      <c r="BT89" s="160">
        <f t="shared" si="72"/>
        <v>-3.6400166014239517</v>
      </c>
      <c r="BU89" s="160">
        <f t="shared" si="72"/>
        <v>-9.7496534856923631</v>
      </c>
      <c r="BV89" s="160" t="str">
        <f t="shared" si="72"/>
        <v xml:space="preserve"> </v>
      </c>
      <c r="BW89" s="160" t="str">
        <f t="shared" si="72"/>
        <v xml:space="preserve"> </v>
      </c>
      <c r="BX89" s="160" t="str">
        <f t="shared" si="72"/>
        <v xml:space="preserve"> </v>
      </c>
      <c r="BY89" s="160" t="str">
        <f t="shared" si="72"/>
        <v xml:space="preserve"> </v>
      </c>
      <c r="CA89" s="160" t="str">
        <f t="shared" ref="CA89:CJ89" si="73">IF(CA88&gt;0,CA88-CA87, " ")</f>
        <v xml:space="preserve"> </v>
      </c>
      <c r="CB89" s="160" t="str">
        <f t="shared" si="73"/>
        <v xml:space="preserve"> </v>
      </c>
      <c r="CC89" s="160" t="str">
        <f t="shared" si="73"/>
        <v xml:space="preserve"> </v>
      </c>
      <c r="CD89" s="160" t="str">
        <f t="shared" si="73"/>
        <v xml:space="preserve"> </v>
      </c>
      <c r="CE89" s="160" t="str">
        <f t="shared" si="73"/>
        <v xml:space="preserve"> </v>
      </c>
      <c r="CF89" s="160" t="str">
        <f t="shared" si="73"/>
        <v xml:space="preserve"> </v>
      </c>
      <c r="CG89" s="160" t="str">
        <f t="shared" si="73"/>
        <v xml:space="preserve"> </v>
      </c>
      <c r="CH89" s="160" t="str">
        <f t="shared" si="73"/>
        <v xml:space="preserve"> </v>
      </c>
      <c r="CI89" s="160" t="str">
        <f t="shared" si="73"/>
        <v xml:space="preserve"> </v>
      </c>
      <c r="CJ89" s="160" t="str">
        <f t="shared" si="73"/>
        <v xml:space="preserve"> </v>
      </c>
    </row>
    <row r="90" spans="1:90" x14ac:dyDescent="0.2">
      <c r="A90" s="40" t="s">
        <v>10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T90" s="41">
        <f t="shared" ref="AT90:AU90" si="74">(IF(AT88&gt;0,AT89/AT87," "))</f>
        <v>0</v>
      </c>
      <c r="AU90" s="41">
        <f t="shared" si="74"/>
        <v>0</v>
      </c>
      <c r="AV90" s="41">
        <f>(IF(AV88&gt;0,AV89/AV87," "))</f>
        <v>0</v>
      </c>
      <c r="AW90" s="41">
        <f t="shared" ref="AW90:BC90" si="75">(IF(AW88&gt;0,AW89/AW87," "))</f>
        <v>0</v>
      </c>
      <c r="AX90" s="41">
        <f t="shared" si="75"/>
        <v>0</v>
      </c>
      <c r="AY90" s="41">
        <f t="shared" si="75"/>
        <v>0</v>
      </c>
      <c r="AZ90" s="41">
        <f t="shared" si="75"/>
        <v>0</v>
      </c>
      <c r="BA90" s="41">
        <f t="shared" si="75"/>
        <v>0</v>
      </c>
      <c r="BB90" s="41">
        <f t="shared" si="75"/>
        <v>0</v>
      </c>
      <c r="BC90" s="41">
        <f t="shared" si="75"/>
        <v>0</v>
      </c>
      <c r="BE90" s="41">
        <f t="shared" ref="BE90:BF90" si="76">(IF(BE88&gt;0,BE89/BE87," "))</f>
        <v>0</v>
      </c>
      <c r="BF90" s="41">
        <f t="shared" si="76"/>
        <v>0</v>
      </c>
      <c r="BG90" s="41">
        <f>(IF(BG88&gt;0,BG89/BG87," "))</f>
        <v>0</v>
      </c>
      <c r="BH90" s="41">
        <f t="shared" ref="BH90:BN90" si="77">(IF(BH88&gt;0,BH89/BH87," "))</f>
        <v>0</v>
      </c>
      <c r="BI90" s="41">
        <f t="shared" si="77"/>
        <v>0</v>
      </c>
      <c r="BJ90" s="41">
        <f t="shared" si="77"/>
        <v>0</v>
      </c>
      <c r="BK90" s="41">
        <f t="shared" si="77"/>
        <v>0</v>
      </c>
      <c r="BL90" s="41">
        <f t="shared" si="77"/>
        <v>0</v>
      </c>
      <c r="BM90" s="41">
        <f t="shared" si="77"/>
        <v>0</v>
      </c>
      <c r="BN90" s="41">
        <f t="shared" si="77"/>
        <v>0</v>
      </c>
      <c r="BP90" s="161">
        <f t="shared" ref="BP90:BY90" si="78">(IF(BP88&gt;0,BP89/BP87," "))</f>
        <v>0</v>
      </c>
      <c r="BQ90" s="161">
        <f t="shared" si="78"/>
        <v>0</v>
      </c>
      <c r="BR90" s="161">
        <f t="shared" si="78"/>
        <v>8.1494517622867305E-3</v>
      </c>
      <c r="BS90" s="161">
        <f t="shared" si="78"/>
        <v>-1.0750837121968412E-2</v>
      </c>
      <c r="BT90" s="161">
        <f t="shared" si="78"/>
        <v>-8.355560698534905E-3</v>
      </c>
      <c r="BU90" s="161">
        <f t="shared" si="78"/>
        <v>-2.2272212914523817E-2</v>
      </c>
      <c r="BV90" s="161" t="str">
        <f t="shared" si="78"/>
        <v xml:space="preserve"> </v>
      </c>
      <c r="BW90" s="161" t="str">
        <f t="shared" si="78"/>
        <v xml:space="preserve"> </v>
      </c>
      <c r="BX90" s="161" t="str">
        <f t="shared" si="78"/>
        <v xml:space="preserve"> </v>
      </c>
      <c r="BY90" s="161" t="str">
        <f t="shared" si="78"/>
        <v xml:space="preserve"> </v>
      </c>
      <c r="CA90" s="161" t="str">
        <f t="shared" ref="CA90:CJ90" si="79">(IF(CA88&gt;0,CA89/CA87," "))</f>
        <v xml:space="preserve"> </v>
      </c>
      <c r="CB90" s="161" t="str">
        <f t="shared" si="79"/>
        <v xml:space="preserve"> </v>
      </c>
      <c r="CC90" s="161" t="str">
        <f t="shared" si="79"/>
        <v xml:space="preserve"> </v>
      </c>
      <c r="CD90" s="161" t="str">
        <f t="shared" si="79"/>
        <v xml:space="preserve"> </v>
      </c>
      <c r="CE90" s="161" t="str">
        <f t="shared" si="79"/>
        <v xml:space="preserve"> </v>
      </c>
      <c r="CF90" s="161" t="str">
        <f t="shared" si="79"/>
        <v xml:space="preserve"> </v>
      </c>
      <c r="CG90" s="161" t="str">
        <f t="shared" si="79"/>
        <v xml:space="preserve"> </v>
      </c>
      <c r="CH90" s="161" t="str">
        <f t="shared" si="79"/>
        <v xml:space="preserve"> </v>
      </c>
      <c r="CI90" s="161" t="str">
        <f t="shared" si="79"/>
        <v xml:space="preserve"> </v>
      </c>
      <c r="CJ90" s="161" t="str">
        <f t="shared" si="79"/>
        <v xml:space="preserve"> </v>
      </c>
    </row>
    <row r="91" spans="1:90" x14ac:dyDescent="0.2"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</row>
    <row r="92" spans="1:90" x14ac:dyDescent="0.2">
      <c r="A92" s="22" t="s">
        <v>54</v>
      </c>
      <c r="B92" s="63" t="s">
        <v>70</v>
      </c>
      <c r="C92" s="63" t="s">
        <v>71</v>
      </c>
      <c r="D92" s="63" t="s">
        <v>72</v>
      </c>
      <c r="E92" s="63" t="s">
        <v>73</v>
      </c>
      <c r="F92" s="63" t="s">
        <v>74</v>
      </c>
      <c r="G92" s="63" t="s">
        <v>75</v>
      </c>
      <c r="H92" s="63" t="s">
        <v>76</v>
      </c>
      <c r="I92" s="63" t="s">
        <v>77</v>
      </c>
      <c r="J92" s="63" t="s">
        <v>78</v>
      </c>
      <c r="K92" s="63" t="s">
        <v>79</v>
      </c>
      <c r="L92" s="63"/>
      <c r="M92" s="63" t="s">
        <v>80</v>
      </c>
      <c r="N92" s="63" t="s">
        <v>81</v>
      </c>
      <c r="O92" s="63" t="s">
        <v>82</v>
      </c>
      <c r="P92" s="63" t="s">
        <v>83</v>
      </c>
      <c r="Q92" s="63" t="s">
        <v>84</v>
      </c>
      <c r="R92" s="63" t="s">
        <v>85</v>
      </c>
      <c r="S92" s="63" t="s">
        <v>86</v>
      </c>
      <c r="T92" s="63" t="s">
        <v>87</v>
      </c>
      <c r="U92" s="63" t="s">
        <v>88</v>
      </c>
      <c r="V92" s="63" t="s">
        <v>89</v>
      </c>
      <c r="X92" s="63" t="s">
        <v>90</v>
      </c>
      <c r="Y92" s="63" t="s">
        <v>91</v>
      </c>
      <c r="Z92" s="63" t="s">
        <v>92</v>
      </c>
      <c r="AA92" s="63" t="s">
        <v>93</v>
      </c>
      <c r="AB92" s="63" t="s">
        <v>94</v>
      </c>
      <c r="AC92" s="63" t="s">
        <v>95</v>
      </c>
      <c r="AD92" s="63" t="s">
        <v>96</v>
      </c>
      <c r="AE92" s="63" t="s">
        <v>97</v>
      </c>
      <c r="AF92" s="63" t="s">
        <v>98</v>
      </c>
      <c r="AG92" s="63" t="s">
        <v>99</v>
      </c>
      <c r="AI92" s="63" t="s">
        <v>100</v>
      </c>
      <c r="AJ92" s="63" t="s">
        <v>101</v>
      </c>
      <c r="AK92" s="63" t="s">
        <v>102</v>
      </c>
      <c r="AL92" s="63" t="s">
        <v>103</v>
      </c>
      <c r="AM92" s="63" t="s">
        <v>104</v>
      </c>
      <c r="AN92" s="63" t="s">
        <v>105</v>
      </c>
      <c r="AO92" s="63" t="s">
        <v>106</v>
      </c>
      <c r="AP92" s="63" t="s">
        <v>107</v>
      </c>
      <c r="AQ92" s="63" t="s">
        <v>108</v>
      </c>
      <c r="AR92" s="63" t="s">
        <v>109</v>
      </c>
      <c r="AT92" s="63" t="s">
        <v>126</v>
      </c>
      <c r="AU92" s="63" t="s">
        <v>127</v>
      </c>
      <c r="AV92" s="63" t="s">
        <v>128</v>
      </c>
      <c r="AW92" s="63" t="s">
        <v>129</v>
      </c>
      <c r="AX92" s="63" t="s">
        <v>130</v>
      </c>
      <c r="AY92" s="63" t="s">
        <v>131</v>
      </c>
      <c r="AZ92" s="63" t="s">
        <v>132</v>
      </c>
      <c r="BA92" s="63" t="s">
        <v>133</v>
      </c>
      <c r="BB92" s="63" t="s">
        <v>134</v>
      </c>
      <c r="BC92" s="63" t="s">
        <v>135</v>
      </c>
      <c r="BE92" s="63" t="s">
        <v>136</v>
      </c>
      <c r="BF92" s="63" t="s">
        <v>137</v>
      </c>
      <c r="BG92" s="63" t="s">
        <v>138</v>
      </c>
      <c r="BH92" s="63" t="s">
        <v>139</v>
      </c>
      <c r="BI92" s="63" t="s">
        <v>140</v>
      </c>
      <c r="BJ92" s="63" t="s">
        <v>141</v>
      </c>
      <c r="BK92" s="63" t="s">
        <v>142</v>
      </c>
      <c r="BL92" s="63" t="s">
        <v>143</v>
      </c>
      <c r="BM92" s="63" t="s">
        <v>144</v>
      </c>
      <c r="BN92" s="63" t="s">
        <v>145</v>
      </c>
      <c r="BP92" s="173" t="s">
        <v>191</v>
      </c>
      <c r="BQ92" s="173" t="s">
        <v>173</v>
      </c>
      <c r="BR92" s="173" t="s">
        <v>174</v>
      </c>
      <c r="BS92" s="173" t="s">
        <v>175</v>
      </c>
      <c r="BT92" s="173" t="s">
        <v>176</v>
      </c>
      <c r="BU92" s="173" t="s">
        <v>177</v>
      </c>
      <c r="BV92" s="173" t="s">
        <v>178</v>
      </c>
      <c r="BW92" s="173" t="s">
        <v>179</v>
      </c>
      <c r="BX92" s="173" t="s">
        <v>180</v>
      </c>
      <c r="BY92" s="173" t="s">
        <v>181</v>
      </c>
      <c r="BZ92" s="174"/>
      <c r="CA92" s="173" t="s">
        <v>192</v>
      </c>
      <c r="CB92" s="173" t="s">
        <v>182</v>
      </c>
      <c r="CC92" s="173" t="s">
        <v>183</v>
      </c>
      <c r="CD92" s="173" t="s">
        <v>184</v>
      </c>
      <c r="CE92" s="173" t="s">
        <v>185</v>
      </c>
      <c r="CF92" s="173" t="s">
        <v>186</v>
      </c>
      <c r="CG92" s="173" t="s">
        <v>187</v>
      </c>
      <c r="CH92" s="173" t="s">
        <v>188</v>
      </c>
      <c r="CI92" s="173" t="s">
        <v>189</v>
      </c>
      <c r="CJ92" s="173" t="s">
        <v>190</v>
      </c>
      <c r="CL92">
        <v>7</v>
      </c>
    </row>
    <row r="93" spans="1:90" s="70" customFormat="1" x14ac:dyDescent="0.2">
      <c r="A93" s="3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>
        <v>7</v>
      </c>
      <c r="BF93" s="93"/>
      <c r="BG93" s="93"/>
      <c r="BH93" s="93"/>
      <c r="BI93" s="93"/>
      <c r="BJ93" s="93"/>
      <c r="BK93" s="93"/>
      <c r="BL93" s="93"/>
      <c r="BM93" s="93"/>
      <c r="BN93" s="93"/>
    </row>
    <row r="94" spans="1:90" s="70" customFormat="1" x14ac:dyDescent="0.2">
      <c r="A94" s="120" t="str">
        <f>D1</f>
        <v>Feb 2024 FC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7"/>
      <c r="M94" s="36"/>
      <c r="N94" s="36"/>
      <c r="O94" s="36"/>
      <c r="P94" s="36"/>
      <c r="Q94" s="36"/>
      <c r="R94" s="36"/>
      <c r="S94" s="36"/>
      <c r="T94" s="36"/>
      <c r="U94" s="36"/>
      <c r="V94" s="36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I94" s="17"/>
      <c r="AJ94" s="17"/>
      <c r="AK94" s="132"/>
      <c r="AL94" s="132"/>
      <c r="AM94" s="132"/>
      <c r="AN94" s="133"/>
      <c r="AO94" s="134"/>
      <c r="AP94" s="134"/>
      <c r="AQ94" s="134"/>
      <c r="AR94" s="134"/>
      <c r="AT94" s="36">
        <v>439</v>
      </c>
      <c r="AU94" s="36">
        <v>439</v>
      </c>
      <c r="AV94" s="36">
        <v>431</v>
      </c>
      <c r="AW94" s="36">
        <v>426</v>
      </c>
      <c r="AX94" s="36">
        <v>419</v>
      </c>
      <c r="AY94" s="36">
        <v>419</v>
      </c>
      <c r="AZ94" s="36">
        <v>415</v>
      </c>
      <c r="BA94" s="36">
        <v>413</v>
      </c>
      <c r="BB94" s="36">
        <v>409</v>
      </c>
      <c r="BC94" s="36">
        <v>404</v>
      </c>
      <c r="BD94" s="36"/>
      <c r="BE94" s="36">
        <v>403</v>
      </c>
      <c r="BF94" s="36">
        <v>408</v>
      </c>
      <c r="BG94" s="36">
        <v>412</v>
      </c>
      <c r="BH94" s="36">
        <v>420</v>
      </c>
      <c r="BI94" s="36">
        <v>416</v>
      </c>
      <c r="BJ94" s="36">
        <v>420</v>
      </c>
      <c r="BK94" s="36">
        <v>423</v>
      </c>
      <c r="BL94" s="36">
        <v>419.92</v>
      </c>
      <c r="BM94" s="36">
        <v>415.92</v>
      </c>
      <c r="BN94" s="36">
        <v>411.92</v>
      </c>
      <c r="BP94" s="36">
        <v>436</v>
      </c>
      <c r="BQ94" s="36">
        <v>434.98</v>
      </c>
      <c r="BR94" s="36">
        <v>424.3462384509117</v>
      </c>
      <c r="BS94" s="36">
        <v>432.58597123636628</v>
      </c>
      <c r="BT94" s="36">
        <v>428.46610484363902</v>
      </c>
      <c r="BU94" s="36">
        <v>432.58597123636628</v>
      </c>
      <c r="BV94" s="36">
        <v>435.67587103091176</v>
      </c>
      <c r="BW94" s="36">
        <v>432.50357390851178</v>
      </c>
      <c r="BX94" s="36">
        <v>428.38370751578452</v>
      </c>
      <c r="BY94" s="36">
        <v>424.2638411230572</v>
      </c>
      <c r="CA94" s="36">
        <v>421.309832632135</v>
      </c>
      <c r="CB94" s="36">
        <v>426.53700177149153</v>
      </c>
      <c r="CC94" s="36">
        <v>430.7187370829767</v>
      </c>
      <c r="CD94" s="36">
        <v>439.0822077059471</v>
      </c>
      <c r="CE94" s="36">
        <v>434.90047239446193</v>
      </c>
      <c r="CF94" s="36">
        <v>439.0822077059471</v>
      </c>
      <c r="CG94" s="36">
        <v>442.21850918956102</v>
      </c>
      <c r="CH94" s="36">
        <v>438.99857299971745</v>
      </c>
      <c r="CI94" s="36">
        <v>434.81683768823228</v>
      </c>
      <c r="CJ94" s="36">
        <v>430.635102376747</v>
      </c>
    </row>
    <row r="95" spans="1:90" x14ac:dyDescent="0.2">
      <c r="A95" s="13" t="s">
        <v>8</v>
      </c>
      <c r="B95" s="14">
        <v>401</v>
      </c>
      <c r="C95" s="14">
        <v>395</v>
      </c>
      <c r="D95" s="14">
        <v>391</v>
      </c>
      <c r="E95" s="14">
        <v>392</v>
      </c>
      <c r="F95" s="14">
        <v>395</v>
      </c>
      <c r="G95" s="14">
        <v>389</v>
      </c>
      <c r="H95" s="14">
        <v>386</v>
      </c>
      <c r="I95" s="14">
        <v>386</v>
      </c>
      <c r="J95" s="14">
        <v>386</v>
      </c>
      <c r="K95" s="14">
        <v>381</v>
      </c>
      <c r="L95" s="46"/>
      <c r="M95" s="14">
        <v>650</v>
      </c>
      <c r="N95" s="14">
        <v>647</v>
      </c>
      <c r="O95" s="14">
        <v>630</v>
      </c>
      <c r="P95" s="14">
        <v>633</v>
      </c>
      <c r="Q95" s="14">
        <v>628</v>
      </c>
      <c r="R95" s="14">
        <v>621.72</v>
      </c>
      <c r="S95" s="14">
        <v>623</v>
      </c>
      <c r="T95" s="14">
        <v>618</v>
      </c>
      <c r="U95" s="14">
        <v>614</v>
      </c>
      <c r="V95" s="14">
        <v>611</v>
      </c>
      <c r="X95" s="14">
        <v>498</v>
      </c>
      <c r="Y95" s="14">
        <v>475</v>
      </c>
      <c r="Z95" s="14">
        <v>455</v>
      </c>
      <c r="AA95" s="14">
        <v>442</v>
      </c>
      <c r="AB95" s="14">
        <v>427.17</v>
      </c>
      <c r="AC95" s="14">
        <v>417</v>
      </c>
      <c r="AD95" s="14">
        <v>410.77</v>
      </c>
      <c r="AE95" s="14">
        <v>412.71</v>
      </c>
      <c r="AF95" s="14">
        <v>408.22999999999996</v>
      </c>
      <c r="AG95" s="14">
        <v>405.53000000000003</v>
      </c>
      <c r="AI95" s="102">
        <v>406</v>
      </c>
      <c r="AJ95" s="102">
        <v>400</v>
      </c>
      <c r="AK95" s="102">
        <v>404</v>
      </c>
      <c r="AL95" s="102">
        <v>407</v>
      </c>
      <c r="AM95" s="102">
        <v>407</v>
      </c>
      <c r="AN95" s="102">
        <v>403.83</v>
      </c>
      <c r="AO95" s="102">
        <v>403</v>
      </c>
      <c r="AP95" s="156">
        <v>401</v>
      </c>
      <c r="AQ95" s="156">
        <v>400</v>
      </c>
      <c r="AR95" s="54">
        <v>399</v>
      </c>
      <c r="AT95" s="153">
        <v>439</v>
      </c>
      <c r="AU95" s="46">
        <v>439</v>
      </c>
      <c r="AV95" s="46">
        <v>431</v>
      </c>
      <c r="AW95" s="46">
        <v>426</v>
      </c>
      <c r="AX95" s="46">
        <v>419</v>
      </c>
      <c r="AY95" s="46">
        <v>419</v>
      </c>
      <c r="AZ95" s="46">
        <v>415</v>
      </c>
      <c r="BA95" s="46">
        <v>413</v>
      </c>
      <c r="BB95" s="46">
        <v>409</v>
      </c>
      <c r="BC95" s="46">
        <v>404</v>
      </c>
      <c r="BD95" s="33"/>
      <c r="BE95" s="46">
        <v>403</v>
      </c>
      <c r="BF95" s="46">
        <v>408</v>
      </c>
      <c r="BG95" s="46">
        <v>412</v>
      </c>
      <c r="BH95" s="46">
        <v>420</v>
      </c>
      <c r="BI95" s="46">
        <v>416</v>
      </c>
      <c r="BJ95" s="46">
        <v>420</v>
      </c>
      <c r="BK95" s="46">
        <v>423</v>
      </c>
      <c r="BL95" s="46">
        <v>419.92</v>
      </c>
      <c r="BM95" s="46">
        <v>415.92</v>
      </c>
      <c r="BN95" s="46">
        <v>411.92</v>
      </c>
      <c r="BP95" s="159">
        <v>436</v>
      </c>
      <c r="BQ95" s="159">
        <v>434.98</v>
      </c>
      <c r="BR95" s="159">
        <v>434</v>
      </c>
      <c r="BS95" s="159">
        <v>431</v>
      </c>
      <c r="BT95" s="159">
        <v>426</v>
      </c>
      <c r="BU95" s="159">
        <v>432</v>
      </c>
      <c r="BV95" s="159"/>
      <c r="BW95" s="159"/>
      <c r="BX95" s="159"/>
      <c r="BY95" s="159"/>
      <c r="CA95" s="159"/>
      <c r="CB95" s="159"/>
      <c r="CC95" s="159"/>
      <c r="CD95" s="159"/>
      <c r="CE95" s="159"/>
      <c r="CF95" s="159"/>
      <c r="CG95" s="159"/>
      <c r="CH95" s="159"/>
      <c r="CI95" s="159"/>
      <c r="CJ95" s="159"/>
    </row>
    <row r="96" spans="1:90" x14ac:dyDescent="0.2">
      <c r="A96" s="35" t="s">
        <v>9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T96" s="38">
        <f t="shared" ref="AT96:BC96" si="80">IF(AT95&gt;0,AT95-AT94, " ")</f>
        <v>0</v>
      </c>
      <c r="AU96" s="38">
        <f t="shared" si="80"/>
        <v>0</v>
      </c>
      <c r="AV96" s="38">
        <f t="shared" si="80"/>
        <v>0</v>
      </c>
      <c r="AW96" s="38">
        <f t="shared" si="80"/>
        <v>0</v>
      </c>
      <c r="AX96" s="38">
        <f t="shared" si="80"/>
        <v>0</v>
      </c>
      <c r="AY96" s="38">
        <f t="shared" si="80"/>
        <v>0</v>
      </c>
      <c r="AZ96" s="38">
        <f t="shared" si="80"/>
        <v>0</v>
      </c>
      <c r="BA96" s="38">
        <f t="shared" si="80"/>
        <v>0</v>
      </c>
      <c r="BB96" s="38">
        <f t="shared" si="80"/>
        <v>0</v>
      </c>
      <c r="BC96" s="38">
        <f t="shared" si="80"/>
        <v>0</v>
      </c>
      <c r="BE96" s="38">
        <f t="shared" ref="BE96:BN96" si="81">IF(BE95&gt;0,BE95-BE94, " ")</f>
        <v>0</v>
      </c>
      <c r="BF96" s="38">
        <f t="shared" si="81"/>
        <v>0</v>
      </c>
      <c r="BG96" s="38">
        <f t="shared" si="81"/>
        <v>0</v>
      </c>
      <c r="BH96" s="38">
        <f t="shared" si="81"/>
        <v>0</v>
      </c>
      <c r="BI96" s="38">
        <f t="shared" si="81"/>
        <v>0</v>
      </c>
      <c r="BJ96" s="38">
        <f t="shared" si="81"/>
        <v>0</v>
      </c>
      <c r="BK96" s="38">
        <f t="shared" si="81"/>
        <v>0</v>
      </c>
      <c r="BL96" s="38">
        <f t="shared" si="81"/>
        <v>0</v>
      </c>
      <c r="BM96" s="38">
        <f t="shared" si="81"/>
        <v>0</v>
      </c>
      <c r="BN96" s="38">
        <f t="shared" si="81"/>
        <v>0</v>
      </c>
      <c r="BP96" s="160">
        <f t="shared" ref="BP96:BY96" si="82">IF(BP95&gt;0,BP95-BP94, " ")</f>
        <v>0</v>
      </c>
      <c r="BQ96" s="160">
        <f t="shared" si="82"/>
        <v>0</v>
      </c>
      <c r="BR96" s="160">
        <f t="shared" si="82"/>
        <v>9.6537615490883013</v>
      </c>
      <c r="BS96" s="160">
        <f t="shared" si="82"/>
        <v>-1.5859712363662766</v>
      </c>
      <c r="BT96" s="160">
        <f t="shared" si="82"/>
        <v>-2.4661048436390161</v>
      </c>
      <c r="BU96" s="160">
        <f t="shared" si="82"/>
        <v>-0.58597123636627657</v>
      </c>
      <c r="BV96" s="160" t="str">
        <f t="shared" si="82"/>
        <v xml:space="preserve"> </v>
      </c>
      <c r="BW96" s="160" t="str">
        <f t="shared" si="82"/>
        <v xml:space="preserve"> </v>
      </c>
      <c r="BX96" s="160" t="str">
        <f t="shared" si="82"/>
        <v xml:space="preserve"> </v>
      </c>
      <c r="BY96" s="160" t="str">
        <f t="shared" si="82"/>
        <v xml:space="preserve"> </v>
      </c>
      <c r="CA96" s="160" t="str">
        <f t="shared" ref="CA96:CJ96" si="83">IF(CA95&gt;0,CA95-CA94, " ")</f>
        <v xml:space="preserve"> </v>
      </c>
      <c r="CB96" s="160" t="str">
        <f t="shared" si="83"/>
        <v xml:space="preserve"> </v>
      </c>
      <c r="CC96" s="160" t="str">
        <f t="shared" si="83"/>
        <v xml:space="preserve"> </v>
      </c>
      <c r="CD96" s="160" t="str">
        <f t="shared" si="83"/>
        <v xml:space="preserve"> </v>
      </c>
      <c r="CE96" s="160" t="str">
        <f t="shared" si="83"/>
        <v xml:space="preserve"> </v>
      </c>
      <c r="CF96" s="160" t="str">
        <f t="shared" si="83"/>
        <v xml:space="preserve"> </v>
      </c>
      <c r="CG96" s="160" t="str">
        <f t="shared" si="83"/>
        <v xml:space="preserve"> </v>
      </c>
      <c r="CH96" s="160" t="str">
        <f t="shared" si="83"/>
        <v xml:space="preserve"> </v>
      </c>
      <c r="CI96" s="160" t="str">
        <f t="shared" si="83"/>
        <v xml:space="preserve"> </v>
      </c>
      <c r="CJ96" s="160" t="str">
        <f t="shared" si="83"/>
        <v xml:space="preserve"> </v>
      </c>
    </row>
    <row r="97" spans="1:90" x14ac:dyDescent="0.2">
      <c r="A97" s="40" t="s">
        <v>10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T97" s="41">
        <f t="shared" ref="AT97:AU97" si="84">(IF(AT95&gt;0,AT96/AT94," "))</f>
        <v>0</v>
      </c>
      <c r="AU97" s="41">
        <f t="shared" si="84"/>
        <v>0</v>
      </c>
      <c r="AV97" s="41">
        <f>(IF(AV95&gt;0,AV96/AV94," "))</f>
        <v>0</v>
      </c>
      <c r="AW97" s="41">
        <f t="shared" ref="AW97:BC97" si="85">(IF(AW95&gt;0,AW96/AW94," "))</f>
        <v>0</v>
      </c>
      <c r="AX97" s="41">
        <f t="shared" si="85"/>
        <v>0</v>
      </c>
      <c r="AY97" s="41">
        <f t="shared" si="85"/>
        <v>0</v>
      </c>
      <c r="AZ97" s="41">
        <f t="shared" si="85"/>
        <v>0</v>
      </c>
      <c r="BA97" s="41">
        <f t="shared" si="85"/>
        <v>0</v>
      </c>
      <c r="BB97" s="41">
        <f t="shared" si="85"/>
        <v>0</v>
      </c>
      <c r="BC97" s="41">
        <f t="shared" si="85"/>
        <v>0</v>
      </c>
      <c r="BE97" s="41">
        <f t="shared" ref="BE97:BF97" si="86">(IF(BE95&gt;0,BE96/BE94," "))</f>
        <v>0</v>
      </c>
      <c r="BF97" s="41">
        <f t="shared" si="86"/>
        <v>0</v>
      </c>
      <c r="BG97" s="41">
        <f>(IF(BG95&gt;0,BG96/BG94," "))</f>
        <v>0</v>
      </c>
      <c r="BH97" s="41">
        <f t="shared" ref="BH97:BN97" si="87">(IF(BH95&gt;0,BH96/BH94," "))</f>
        <v>0</v>
      </c>
      <c r="BI97" s="41">
        <f t="shared" si="87"/>
        <v>0</v>
      </c>
      <c r="BJ97" s="41">
        <f t="shared" si="87"/>
        <v>0</v>
      </c>
      <c r="BK97" s="41">
        <f t="shared" si="87"/>
        <v>0</v>
      </c>
      <c r="BL97" s="41">
        <f t="shared" si="87"/>
        <v>0</v>
      </c>
      <c r="BM97" s="41">
        <f t="shared" si="87"/>
        <v>0</v>
      </c>
      <c r="BN97" s="41">
        <f t="shared" si="87"/>
        <v>0</v>
      </c>
      <c r="BP97" s="161">
        <f t="shared" ref="BP97:BY97" si="88">(IF(BP95&gt;0,BP96/BP94," "))</f>
        <v>0</v>
      </c>
      <c r="BQ97" s="161">
        <f t="shared" si="88"/>
        <v>0</v>
      </c>
      <c r="BR97" s="161">
        <f t="shared" si="88"/>
        <v>2.2749728109596634E-2</v>
      </c>
      <c r="BS97" s="161">
        <f t="shared" si="88"/>
        <v>-3.6662567485335699E-3</v>
      </c>
      <c r="BT97" s="161">
        <f t="shared" si="88"/>
        <v>-5.755659119264467E-3</v>
      </c>
      <c r="BU97" s="161">
        <f t="shared" si="88"/>
        <v>-1.3545775298526733E-3</v>
      </c>
      <c r="BV97" s="161" t="str">
        <f t="shared" si="88"/>
        <v xml:space="preserve"> </v>
      </c>
      <c r="BW97" s="161" t="str">
        <f t="shared" si="88"/>
        <v xml:space="preserve"> </v>
      </c>
      <c r="BX97" s="161" t="str">
        <f t="shared" si="88"/>
        <v xml:space="preserve"> </v>
      </c>
      <c r="BY97" s="161" t="str">
        <f t="shared" si="88"/>
        <v xml:space="preserve"> </v>
      </c>
      <c r="CA97" s="161" t="str">
        <f t="shared" ref="CA97:CJ97" si="89">(IF(CA95&gt;0,CA96/CA94," "))</f>
        <v xml:space="preserve"> </v>
      </c>
      <c r="CB97" s="161" t="str">
        <f t="shared" si="89"/>
        <v xml:space="preserve"> </v>
      </c>
      <c r="CC97" s="161" t="str">
        <f t="shared" si="89"/>
        <v xml:space="preserve"> </v>
      </c>
      <c r="CD97" s="161" t="str">
        <f t="shared" si="89"/>
        <v xml:space="preserve"> </v>
      </c>
      <c r="CE97" s="161" t="str">
        <f t="shared" si="89"/>
        <v xml:space="preserve"> </v>
      </c>
      <c r="CF97" s="161" t="str">
        <f t="shared" si="89"/>
        <v xml:space="preserve"> </v>
      </c>
      <c r="CG97" s="161" t="str">
        <f t="shared" si="89"/>
        <v xml:space="preserve"> </v>
      </c>
      <c r="CH97" s="161" t="str">
        <f t="shared" si="89"/>
        <v xml:space="preserve"> </v>
      </c>
      <c r="CI97" s="161" t="str">
        <f t="shared" si="89"/>
        <v xml:space="preserve"> </v>
      </c>
      <c r="CJ97" s="161" t="str">
        <f t="shared" si="89"/>
        <v xml:space="preserve"> </v>
      </c>
    </row>
    <row r="98" spans="1:90" x14ac:dyDescent="0.2"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</row>
    <row r="99" spans="1:90" x14ac:dyDescent="0.2">
      <c r="A99" s="22" t="s">
        <v>55</v>
      </c>
      <c r="B99" s="63" t="s">
        <v>70</v>
      </c>
      <c r="C99" s="63" t="s">
        <v>71</v>
      </c>
      <c r="D99" s="63" t="s">
        <v>72</v>
      </c>
      <c r="E99" s="63" t="s">
        <v>73</v>
      </c>
      <c r="F99" s="63" t="s">
        <v>74</v>
      </c>
      <c r="G99" s="63" t="s">
        <v>75</v>
      </c>
      <c r="H99" s="63" t="s">
        <v>76</v>
      </c>
      <c r="I99" s="63" t="s">
        <v>77</v>
      </c>
      <c r="J99" s="63" t="s">
        <v>78</v>
      </c>
      <c r="K99" s="63" t="s">
        <v>79</v>
      </c>
      <c r="L99" s="63"/>
      <c r="M99" s="63" t="s">
        <v>80</v>
      </c>
      <c r="N99" s="63" t="s">
        <v>81</v>
      </c>
      <c r="O99" s="63" t="s">
        <v>82</v>
      </c>
      <c r="P99" s="63" t="s">
        <v>83</v>
      </c>
      <c r="Q99" s="63" t="s">
        <v>84</v>
      </c>
      <c r="R99" s="63" t="s">
        <v>85</v>
      </c>
      <c r="S99" s="63" t="s">
        <v>86</v>
      </c>
      <c r="T99" s="63" t="s">
        <v>87</v>
      </c>
      <c r="U99" s="63" t="s">
        <v>88</v>
      </c>
      <c r="V99" s="63" t="s">
        <v>89</v>
      </c>
      <c r="X99" s="63" t="s">
        <v>90</v>
      </c>
      <c r="Y99" s="63" t="s">
        <v>91</v>
      </c>
      <c r="Z99" s="63" t="s">
        <v>92</v>
      </c>
      <c r="AA99" s="63" t="s">
        <v>93</v>
      </c>
      <c r="AB99" s="63" t="s">
        <v>94</v>
      </c>
      <c r="AC99" s="63" t="s">
        <v>95</v>
      </c>
      <c r="AD99" s="63" t="s">
        <v>96</v>
      </c>
      <c r="AE99" s="63" t="s">
        <v>97</v>
      </c>
      <c r="AF99" s="63" t="s">
        <v>98</v>
      </c>
      <c r="AG99" s="63" t="s">
        <v>99</v>
      </c>
      <c r="AI99" s="63" t="s">
        <v>100</v>
      </c>
      <c r="AJ99" s="63" t="s">
        <v>101</v>
      </c>
      <c r="AK99" s="63" t="s">
        <v>102</v>
      </c>
      <c r="AL99" s="63" t="s">
        <v>103</v>
      </c>
      <c r="AM99" s="63" t="s">
        <v>104</v>
      </c>
      <c r="AN99" s="63" t="s">
        <v>105</v>
      </c>
      <c r="AO99" s="63" t="s">
        <v>106</v>
      </c>
      <c r="AP99" s="63" t="s">
        <v>107</v>
      </c>
      <c r="AQ99" s="63" t="s">
        <v>108</v>
      </c>
      <c r="AR99" s="63" t="s">
        <v>109</v>
      </c>
      <c r="AT99" s="63" t="s">
        <v>126</v>
      </c>
      <c r="AU99" s="63" t="s">
        <v>127</v>
      </c>
      <c r="AV99" s="63" t="s">
        <v>128</v>
      </c>
      <c r="AW99" s="63" t="s">
        <v>129</v>
      </c>
      <c r="AX99" s="63" t="s">
        <v>130</v>
      </c>
      <c r="AY99" s="63" t="s">
        <v>131</v>
      </c>
      <c r="AZ99" s="63" t="s">
        <v>132</v>
      </c>
      <c r="BA99" s="63" t="s">
        <v>133</v>
      </c>
      <c r="BB99" s="63" t="s">
        <v>134</v>
      </c>
      <c r="BC99" s="63" t="s">
        <v>135</v>
      </c>
      <c r="BE99" s="63" t="s">
        <v>136</v>
      </c>
      <c r="BF99" s="63" t="s">
        <v>137</v>
      </c>
      <c r="BG99" s="63" t="s">
        <v>138</v>
      </c>
      <c r="BH99" s="63" t="s">
        <v>139</v>
      </c>
      <c r="BI99" s="63" t="s">
        <v>140</v>
      </c>
      <c r="BJ99" s="63" t="s">
        <v>141</v>
      </c>
      <c r="BK99" s="63" t="s">
        <v>142</v>
      </c>
      <c r="BL99" s="63" t="s">
        <v>143</v>
      </c>
      <c r="BM99" s="63" t="s">
        <v>144</v>
      </c>
      <c r="BN99" s="63" t="s">
        <v>145</v>
      </c>
      <c r="BP99" s="173" t="s">
        <v>191</v>
      </c>
      <c r="BQ99" s="173" t="s">
        <v>173</v>
      </c>
      <c r="BR99" s="173" t="s">
        <v>174</v>
      </c>
      <c r="BS99" s="173" t="s">
        <v>175</v>
      </c>
      <c r="BT99" s="173" t="s">
        <v>176</v>
      </c>
      <c r="BU99" s="173" t="s">
        <v>177</v>
      </c>
      <c r="BV99" s="173" t="s">
        <v>178</v>
      </c>
      <c r="BW99" s="173" t="s">
        <v>179</v>
      </c>
      <c r="BX99" s="173" t="s">
        <v>180</v>
      </c>
      <c r="BY99" s="173" t="s">
        <v>181</v>
      </c>
      <c r="BZ99" s="174"/>
      <c r="CA99" s="173" t="s">
        <v>192</v>
      </c>
      <c r="CB99" s="173" t="s">
        <v>182</v>
      </c>
      <c r="CC99" s="173" t="s">
        <v>183</v>
      </c>
      <c r="CD99" s="173" t="s">
        <v>184</v>
      </c>
      <c r="CE99" s="173" t="s">
        <v>185</v>
      </c>
      <c r="CF99" s="173" t="s">
        <v>186</v>
      </c>
      <c r="CG99" s="173" t="s">
        <v>187</v>
      </c>
      <c r="CH99" s="173" t="s">
        <v>188</v>
      </c>
      <c r="CI99" s="173" t="s">
        <v>189</v>
      </c>
      <c r="CJ99" s="173" t="s">
        <v>190</v>
      </c>
      <c r="CL99">
        <v>8</v>
      </c>
    </row>
    <row r="100" spans="1:90" s="70" customFormat="1" x14ac:dyDescent="0.2">
      <c r="A100" s="3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>
        <v>8</v>
      </c>
      <c r="BF100" s="93"/>
      <c r="BG100" s="93"/>
      <c r="BH100" s="93"/>
      <c r="BI100" s="93"/>
      <c r="BJ100" s="93"/>
      <c r="BK100" s="93"/>
      <c r="BL100" s="93"/>
      <c r="BM100" s="93"/>
      <c r="BN100" s="93"/>
    </row>
    <row r="101" spans="1:90" s="70" customFormat="1" x14ac:dyDescent="0.2">
      <c r="A101" s="120" t="str">
        <f>D1</f>
        <v>Feb 2024 FC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7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I101" s="131"/>
      <c r="AJ101" s="131"/>
      <c r="AK101" s="131"/>
      <c r="AL101" s="131"/>
      <c r="AM101" s="131"/>
      <c r="AN101" s="131"/>
      <c r="AO101" s="79"/>
      <c r="AP101" s="79"/>
      <c r="AQ101" s="79"/>
      <c r="AR101" s="79"/>
      <c r="AT101" s="36">
        <v>363</v>
      </c>
      <c r="AU101" s="36">
        <v>358</v>
      </c>
      <c r="AV101" s="36">
        <v>357</v>
      </c>
      <c r="AW101" s="36">
        <v>359</v>
      </c>
      <c r="AX101" s="36">
        <v>354</v>
      </c>
      <c r="AY101" s="36">
        <v>353</v>
      </c>
      <c r="AZ101" s="36">
        <v>346</v>
      </c>
      <c r="BA101" s="36">
        <v>335</v>
      </c>
      <c r="BB101" s="36">
        <v>332</v>
      </c>
      <c r="BC101" s="36">
        <v>329</v>
      </c>
      <c r="BD101" s="36"/>
      <c r="BE101" s="36">
        <v>403</v>
      </c>
      <c r="BF101" s="36">
        <v>405.77</v>
      </c>
      <c r="BG101" s="36">
        <v>400.77</v>
      </c>
      <c r="BH101" s="36">
        <v>402.27</v>
      </c>
      <c r="BI101" s="36">
        <v>401.5</v>
      </c>
      <c r="BJ101" s="36">
        <v>401.01</v>
      </c>
      <c r="BK101" s="36">
        <v>398.3</v>
      </c>
      <c r="BL101" s="36">
        <v>397.47</v>
      </c>
      <c r="BM101" s="36">
        <v>395.47</v>
      </c>
      <c r="BN101" s="36">
        <v>394.47</v>
      </c>
      <c r="BP101" s="36">
        <v>438.52</v>
      </c>
      <c r="BQ101" s="36">
        <v>440.64</v>
      </c>
      <c r="BR101" s="36">
        <v>431.05378718973805</v>
      </c>
      <c r="BS101" s="36">
        <v>432.66713320062865</v>
      </c>
      <c r="BT101" s="36">
        <v>431.83894891503815</v>
      </c>
      <c r="BU101" s="36">
        <v>431.31192255148056</v>
      </c>
      <c r="BV101" s="36">
        <v>428.39714409180499</v>
      </c>
      <c r="BW101" s="36">
        <v>427.50442596577886</v>
      </c>
      <c r="BX101" s="36">
        <v>425.35329795125813</v>
      </c>
      <c r="BY101" s="36">
        <v>424.27773394399776</v>
      </c>
      <c r="CA101" s="36">
        <v>430.23839490244006</v>
      </c>
      <c r="CB101" s="36">
        <v>433.19561662422598</v>
      </c>
      <c r="CC101" s="36">
        <v>427.85767127804189</v>
      </c>
      <c r="CD101" s="36">
        <v>429.45905488189715</v>
      </c>
      <c r="CE101" s="36">
        <v>428.63701129858475</v>
      </c>
      <c r="CF101" s="36">
        <v>428.11389265465874</v>
      </c>
      <c r="CG101" s="36">
        <v>425.22072627702693</v>
      </c>
      <c r="CH101" s="36">
        <v>424.33462734956038</v>
      </c>
      <c r="CI101" s="36">
        <v>422.19944921108674</v>
      </c>
      <c r="CJ101" s="36">
        <v>421.13186014184993</v>
      </c>
    </row>
    <row r="102" spans="1:90" x14ac:dyDescent="0.2">
      <c r="A102" s="13" t="s">
        <v>8</v>
      </c>
      <c r="B102" s="14">
        <v>409</v>
      </c>
      <c r="C102" s="14">
        <v>399</v>
      </c>
      <c r="D102" s="14">
        <v>390</v>
      </c>
      <c r="E102" s="14">
        <v>389</v>
      </c>
      <c r="F102" s="14">
        <v>382</v>
      </c>
      <c r="G102" s="14">
        <v>377</v>
      </c>
      <c r="H102" s="14">
        <v>373</v>
      </c>
      <c r="I102" s="14">
        <v>371</v>
      </c>
      <c r="J102" s="14">
        <v>374.97</v>
      </c>
      <c r="K102" s="14">
        <v>368.97</v>
      </c>
      <c r="L102" s="46"/>
      <c r="M102" s="14">
        <v>370</v>
      </c>
      <c r="N102" s="14">
        <v>379</v>
      </c>
      <c r="O102" s="14">
        <v>378</v>
      </c>
      <c r="P102" s="14">
        <v>374</v>
      </c>
      <c r="Q102" s="14">
        <v>369</v>
      </c>
      <c r="R102" s="14">
        <v>359.64</v>
      </c>
      <c r="S102" s="14">
        <v>357</v>
      </c>
      <c r="T102" s="14">
        <v>358</v>
      </c>
      <c r="U102" s="14">
        <v>356</v>
      </c>
      <c r="V102" s="14">
        <v>355</v>
      </c>
      <c r="X102" s="14">
        <v>472</v>
      </c>
      <c r="Y102" s="14">
        <v>459</v>
      </c>
      <c r="Z102" s="14">
        <v>435</v>
      </c>
      <c r="AA102" s="14">
        <v>426</v>
      </c>
      <c r="AB102" s="14">
        <v>416.75</v>
      </c>
      <c r="AC102" s="14">
        <v>410.58</v>
      </c>
      <c r="AD102" s="14">
        <v>403.58</v>
      </c>
      <c r="AE102" s="14">
        <v>412.25</v>
      </c>
      <c r="AF102" s="14">
        <v>409.87</v>
      </c>
      <c r="AG102" s="14">
        <v>408.68</v>
      </c>
      <c r="AI102" s="54">
        <v>452</v>
      </c>
      <c r="AJ102" s="54">
        <v>450</v>
      </c>
      <c r="AK102" s="54">
        <v>454</v>
      </c>
      <c r="AL102" s="54">
        <v>452</v>
      </c>
      <c r="AM102" s="54">
        <v>448</v>
      </c>
      <c r="AN102" s="54">
        <v>445.9</v>
      </c>
      <c r="AO102" s="54">
        <v>441.9</v>
      </c>
      <c r="AP102" s="54">
        <v>442.9</v>
      </c>
      <c r="AQ102" s="54">
        <v>439.9</v>
      </c>
      <c r="AR102" s="54">
        <v>439.9</v>
      </c>
      <c r="AT102" s="153">
        <v>363</v>
      </c>
      <c r="AU102" s="46">
        <v>358</v>
      </c>
      <c r="AV102" s="46">
        <v>357</v>
      </c>
      <c r="AW102" s="46">
        <v>359</v>
      </c>
      <c r="AX102" s="46">
        <v>354</v>
      </c>
      <c r="AY102" s="46">
        <v>353</v>
      </c>
      <c r="AZ102" s="46">
        <v>346</v>
      </c>
      <c r="BA102" s="46">
        <v>335</v>
      </c>
      <c r="BB102" s="46">
        <v>332</v>
      </c>
      <c r="BC102" s="46">
        <v>329</v>
      </c>
      <c r="BD102" s="33"/>
      <c r="BE102" s="46">
        <v>403</v>
      </c>
      <c r="BF102" s="46">
        <v>405.77</v>
      </c>
      <c r="BG102" s="46">
        <v>400.77</v>
      </c>
      <c r="BH102" s="46">
        <v>402.27</v>
      </c>
      <c r="BI102" s="46">
        <v>401.5</v>
      </c>
      <c r="BJ102" s="46">
        <v>401.01</v>
      </c>
      <c r="BK102" s="46">
        <v>398.3</v>
      </c>
      <c r="BL102" s="46">
        <v>397.47</v>
      </c>
      <c r="BM102" s="46">
        <v>395.47</v>
      </c>
      <c r="BN102" s="46">
        <v>394.47</v>
      </c>
      <c r="BP102" s="159">
        <v>438.52</v>
      </c>
      <c r="BQ102" s="159">
        <v>440.64</v>
      </c>
      <c r="BR102" s="159">
        <v>438.53999999999996</v>
      </c>
      <c r="BS102" s="159">
        <v>432.52</v>
      </c>
      <c r="BT102" s="159">
        <v>429.52</v>
      </c>
      <c r="BU102" s="159">
        <v>426.52</v>
      </c>
      <c r="BV102" s="159"/>
      <c r="BW102" s="159"/>
      <c r="BX102" s="159"/>
      <c r="BY102" s="159"/>
      <c r="CA102" s="159"/>
      <c r="CB102" s="159"/>
      <c r="CC102" s="159"/>
      <c r="CD102" s="159"/>
      <c r="CE102" s="159"/>
      <c r="CF102" s="159"/>
      <c r="CG102" s="159"/>
      <c r="CH102" s="159"/>
      <c r="CI102" s="159"/>
      <c r="CJ102" s="159"/>
    </row>
    <row r="103" spans="1:90" x14ac:dyDescent="0.2">
      <c r="A103" s="35" t="s">
        <v>9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T103" s="38">
        <f t="shared" ref="AT103:BC103" si="90">IF(AT102&gt;0,AT102-AT101, " ")</f>
        <v>0</v>
      </c>
      <c r="AU103" s="38">
        <f t="shared" si="90"/>
        <v>0</v>
      </c>
      <c r="AV103" s="38">
        <f t="shared" si="90"/>
        <v>0</v>
      </c>
      <c r="AW103" s="38">
        <f t="shared" si="90"/>
        <v>0</v>
      </c>
      <c r="AX103" s="38">
        <f t="shared" si="90"/>
        <v>0</v>
      </c>
      <c r="AY103" s="38">
        <f t="shared" si="90"/>
        <v>0</v>
      </c>
      <c r="AZ103" s="38">
        <f t="shared" si="90"/>
        <v>0</v>
      </c>
      <c r="BA103" s="38">
        <f t="shared" si="90"/>
        <v>0</v>
      </c>
      <c r="BB103" s="38">
        <f t="shared" si="90"/>
        <v>0</v>
      </c>
      <c r="BC103" s="38">
        <f t="shared" si="90"/>
        <v>0</v>
      </c>
      <c r="BE103" s="38">
        <f t="shared" ref="BE103:BN103" si="91">IF(BE102&gt;0,BE102-BE101, " ")</f>
        <v>0</v>
      </c>
      <c r="BF103" s="38">
        <f t="shared" si="91"/>
        <v>0</v>
      </c>
      <c r="BG103" s="38">
        <f t="shared" si="91"/>
        <v>0</v>
      </c>
      <c r="BH103" s="38">
        <f t="shared" si="91"/>
        <v>0</v>
      </c>
      <c r="BI103" s="38">
        <f t="shared" si="91"/>
        <v>0</v>
      </c>
      <c r="BJ103" s="38">
        <f t="shared" si="91"/>
        <v>0</v>
      </c>
      <c r="BK103" s="38">
        <f t="shared" si="91"/>
        <v>0</v>
      </c>
      <c r="BL103" s="38">
        <f t="shared" si="91"/>
        <v>0</v>
      </c>
      <c r="BM103" s="38">
        <f t="shared" si="91"/>
        <v>0</v>
      </c>
      <c r="BN103" s="38">
        <f t="shared" si="91"/>
        <v>0</v>
      </c>
      <c r="BP103" s="160">
        <f t="shared" ref="BP103:BY103" si="92">IF(BP102&gt;0,BP102-BP101, " ")</f>
        <v>0</v>
      </c>
      <c r="BQ103" s="160">
        <f t="shared" si="92"/>
        <v>0</v>
      </c>
      <c r="BR103" s="160">
        <f t="shared" si="92"/>
        <v>7.4862128102619181</v>
      </c>
      <c r="BS103" s="160">
        <f t="shared" si="92"/>
        <v>-0.14713320062867297</v>
      </c>
      <c r="BT103" s="160">
        <f t="shared" si="92"/>
        <v>-2.3189489150381632</v>
      </c>
      <c r="BU103" s="160">
        <f t="shared" si="92"/>
        <v>-4.7919225514805817</v>
      </c>
      <c r="BV103" s="160" t="str">
        <f t="shared" si="92"/>
        <v xml:space="preserve"> </v>
      </c>
      <c r="BW103" s="160" t="str">
        <f t="shared" si="92"/>
        <v xml:space="preserve"> </v>
      </c>
      <c r="BX103" s="160" t="str">
        <f t="shared" si="92"/>
        <v xml:space="preserve"> </v>
      </c>
      <c r="BY103" s="160" t="str">
        <f t="shared" si="92"/>
        <v xml:space="preserve"> </v>
      </c>
      <c r="CA103" s="160" t="str">
        <f t="shared" ref="CA103:CJ103" si="93">IF(CA102&gt;0,CA102-CA101, " ")</f>
        <v xml:space="preserve"> </v>
      </c>
      <c r="CB103" s="160" t="str">
        <f t="shared" si="93"/>
        <v xml:space="preserve"> </v>
      </c>
      <c r="CC103" s="160" t="str">
        <f t="shared" si="93"/>
        <v xml:space="preserve"> </v>
      </c>
      <c r="CD103" s="160" t="str">
        <f t="shared" si="93"/>
        <v xml:space="preserve"> </v>
      </c>
      <c r="CE103" s="160" t="str">
        <f t="shared" si="93"/>
        <v xml:space="preserve"> </v>
      </c>
      <c r="CF103" s="160" t="str">
        <f t="shared" si="93"/>
        <v xml:space="preserve"> </v>
      </c>
      <c r="CG103" s="160" t="str">
        <f t="shared" si="93"/>
        <v xml:space="preserve"> </v>
      </c>
      <c r="CH103" s="160" t="str">
        <f t="shared" si="93"/>
        <v xml:space="preserve"> </v>
      </c>
      <c r="CI103" s="160" t="str">
        <f t="shared" si="93"/>
        <v xml:space="preserve"> </v>
      </c>
      <c r="CJ103" s="160" t="str">
        <f t="shared" si="93"/>
        <v xml:space="preserve"> </v>
      </c>
    </row>
    <row r="104" spans="1:90" x14ac:dyDescent="0.2">
      <c r="A104" s="40" t="s">
        <v>10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T104" s="41">
        <f t="shared" ref="AT104:AU104" si="94">(IF(AT102&gt;0,AT103/AT101," "))</f>
        <v>0</v>
      </c>
      <c r="AU104" s="41">
        <f t="shared" si="94"/>
        <v>0</v>
      </c>
      <c r="AV104" s="41">
        <f>(IF(AV102&gt;0,AV103/AV101," "))</f>
        <v>0</v>
      </c>
      <c r="AW104" s="41">
        <f t="shared" ref="AW104:BC104" si="95">(IF(AW102&gt;0,AW103/AW101," "))</f>
        <v>0</v>
      </c>
      <c r="AX104" s="41">
        <f t="shared" si="95"/>
        <v>0</v>
      </c>
      <c r="AY104" s="41">
        <f t="shared" si="95"/>
        <v>0</v>
      </c>
      <c r="AZ104" s="41">
        <f t="shared" si="95"/>
        <v>0</v>
      </c>
      <c r="BA104" s="41">
        <f t="shared" si="95"/>
        <v>0</v>
      </c>
      <c r="BB104" s="41">
        <f t="shared" si="95"/>
        <v>0</v>
      </c>
      <c r="BC104" s="41">
        <f t="shared" si="95"/>
        <v>0</v>
      </c>
      <c r="BE104" s="41">
        <f t="shared" ref="BE104:BF104" si="96">(IF(BE102&gt;0,BE103/BE101," "))</f>
        <v>0</v>
      </c>
      <c r="BF104" s="41">
        <f t="shared" si="96"/>
        <v>0</v>
      </c>
      <c r="BG104" s="41">
        <f>(IF(BG102&gt;0,BG103/BG101," "))</f>
        <v>0</v>
      </c>
      <c r="BH104" s="41">
        <f t="shared" ref="BH104:BN104" si="97">(IF(BH102&gt;0,BH103/BH101," "))</f>
        <v>0</v>
      </c>
      <c r="BI104" s="41">
        <f t="shared" si="97"/>
        <v>0</v>
      </c>
      <c r="BJ104" s="41">
        <f t="shared" si="97"/>
        <v>0</v>
      </c>
      <c r="BK104" s="41">
        <f t="shared" si="97"/>
        <v>0</v>
      </c>
      <c r="BL104" s="41">
        <f t="shared" si="97"/>
        <v>0</v>
      </c>
      <c r="BM104" s="41">
        <f t="shared" si="97"/>
        <v>0</v>
      </c>
      <c r="BN104" s="41">
        <f t="shared" si="97"/>
        <v>0</v>
      </c>
      <c r="BP104" s="161">
        <f t="shared" ref="BP104:BY104" si="98">(IF(BP102&gt;0,BP103/BP101," "))</f>
        <v>0</v>
      </c>
      <c r="BQ104" s="161">
        <f t="shared" si="98"/>
        <v>0</v>
      </c>
      <c r="BR104" s="161">
        <f t="shared" si="98"/>
        <v>1.7367235905914203E-2</v>
      </c>
      <c r="BS104" s="161">
        <f t="shared" si="98"/>
        <v>-3.4006095988910483E-4</v>
      </c>
      <c r="BT104" s="161">
        <f t="shared" si="98"/>
        <v>-5.369939235134632E-3</v>
      </c>
      <c r="BU104" s="161">
        <f t="shared" si="98"/>
        <v>-1.1110109183009257E-2</v>
      </c>
      <c r="BV104" s="161" t="str">
        <f t="shared" si="98"/>
        <v xml:space="preserve"> </v>
      </c>
      <c r="BW104" s="161" t="str">
        <f t="shared" si="98"/>
        <v xml:space="preserve"> </v>
      </c>
      <c r="BX104" s="161" t="str">
        <f t="shared" si="98"/>
        <v xml:space="preserve"> </v>
      </c>
      <c r="BY104" s="161" t="str">
        <f t="shared" si="98"/>
        <v xml:space="preserve"> </v>
      </c>
      <c r="CA104" s="161" t="str">
        <f t="shared" ref="CA104:CJ104" si="99">(IF(CA102&gt;0,CA103/CA101," "))</f>
        <v xml:space="preserve"> </v>
      </c>
      <c r="CB104" s="161" t="str">
        <f t="shared" si="99"/>
        <v xml:space="preserve"> </v>
      </c>
      <c r="CC104" s="161" t="str">
        <f t="shared" si="99"/>
        <v xml:space="preserve"> </v>
      </c>
      <c r="CD104" s="161" t="str">
        <f t="shared" si="99"/>
        <v xml:space="preserve"> </v>
      </c>
      <c r="CE104" s="161" t="str">
        <f t="shared" si="99"/>
        <v xml:space="preserve"> </v>
      </c>
      <c r="CF104" s="161" t="str">
        <f t="shared" si="99"/>
        <v xml:space="preserve"> </v>
      </c>
      <c r="CG104" s="161" t="str">
        <f t="shared" si="99"/>
        <v xml:space="preserve"> </v>
      </c>
      <c r="CH104" s="161" t="str">
        <f t="shared" si="99"/>
        <v xml:space="preserve"> </v>
      </c>
      <c r="CI104" s="161" t="str">
        <f t="shared" si="99"/>
        <v xml:space="preserve"> </v>
      </c>
      <c r="CJ104" s="161" t="str">
        <f t="shared" si="99"/>
        <v xml:space="preserve"> </v>
      </c>
    </row>
    <row r="105" spans="1:90" x14ac:dyDescent="0.2"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</row>
    <row r="106" spans="1:90" x14ac:dyDescent="0.2">
      <c r="A106" s="22" t="s">
        <v>56</v>
      </c>
      <c r="B106" s="63" t="s">
        <v>70</v>
      </c>
      <c r="C106" s="63" t="s">
        <v>71</v>
      </c>
      <c r="D106" s="63" t="s">
        <v>72</v>
      </c>
      <c r="E106" s="63" t="s">
        <v>73</v>
      </c>
      <c r="F106" s="63" t="s">
        <v>74</v>
      </c>
      <c r="G106" s="63" t="s">
        <v>75</v>
      </c>
      <c r="H106" s="63" t="s">
        <v>76</v>
      </c>
      <c r="I106" s="63" t="s">
        <v>77</v>
      </c>
      <c r="J106" s="63" t="s">
        <v>78</v>
      </c>
      <c r="K106" s="63" t="s">
        <v>79</v>
      </c>
      <c r="L106" s="63"/>
      <c r="M106" s="63" t="s">
        <v>80</v>
      </c>
      <c r="N106" s="63" t="s">
        <v>81</v>
      </c>
      <c r="O106" s="63" t="s">
        <v>82</v>
      </c>
      <c r="P106" s="63" t="s">
        <v>83</v>
      </c>
      <c r="Q106" s="63" t="s">
        <v>84</v>
      </c>
      <c r="R106" s="63" t="s">
        <v>85</v>
      </c>
      <c r="S106" s="63" t="s">
        <v>86</v>
      </c>
      <c r="T106" s="63" t="s">
        <v>87</v>
      </c>
      <c r="U106" s="63" t="s">
        <v>88</v>
      </c>
      <c r="V106" s="63" t="s">
        <v>89</v>
      </c>
      <c r="X106" s="63" t="s">
        <v>90</v>
      </c>
      <c r="Y106" s="63" t="s">
        <v>91</v>
      </c>
      <c r="Z106" s="63" t="s">
        <v>92</v>
      </c>
      <c r="AA106" s="63" t="s">
        <v>93</v>
      </c>
      <c r="AB106" s="63" t="s">
        <v>94</v>
      </c>
      <c r="AC106" s="63" t="s">
        <v>95</v>
      </c>
      <c r="AD106" s="63" t="s">
        <v>96</v>
      </c>
      <c r="AE106" s="63" t="s">
        <v>97</v>
      </c>
      <c r="AF106" s="63" t="s">
        <v>98</v>
      </c>
      <c r="AG106" s="63" t="s">
        <v>99</v>
      </c>
      <c r="AI106" s="63" t="s">
        <v>100</v>
      </c>
      <c r="AJ106" s="63" t="s">
        <v>101</v>
      </c>
      <c r="AK106" s="63" t="s">
        <v>102</v>
      </c>
      <c r="AL106" s="63" t="s">
        <v>103</v>
      </c>
      <c r="AM106" s="63" t="s">
        <v>104</v>
      </c>
      <c r="AN106" s="63" t="s">
        <v>105</v>
      </c>
      <c r="AO106" s="63" t="s">
        <v>106</v>
      </c>
      <c r="AP106" s="63" t="s">
        <v>107</v>
      </c>
      <c r="AQ106" s="63" t="s">
        <v>108</v>
      </c>
      <c r="AR106" s="63" t="s">
        <v>109</v>
      </c>
      <c r="AT106" s="63" t="s">
        <v>126</v>
      </c>
      <c r="AU106" s="63" t="s">
        <v>127</v>
      </c>
      <c r="AV106" s="63" t="s">
        <v>128</v>
      </c>
      <c r="AW106" s="63" t="s">
        <v>129</v>
      </c>
      <c r="AX106" s="63" t="s">
        <v>130</v>
      </c>
      <c r="AY106" s="63" t="s">
        <v>131</v>
      </c>
      <c r="AZ106" s="63" t="s">
        <v>132</v>
      </c>
      <c r="BA106" s="63" t="s">
        <v>133</v>
      </c>
      <c r="BB106" s="63" t="s">
        <v>134</v>
      </c>
      <c r="BC106" s="63" t="s">
        <v>135</v>
      </c>
      <c r="BE106" s="63" t="s">
        <v>136</v>
      </c>
      <c r="BF106" s="63" t="s">
        <v>137</v>
      </c>
      <c r="BG106" s="63" t="s">
        <v>138</v>
      </c>
      <c r="BH106" s="63" t="s">
        <v>139</v>
      </c>
      <c r="BI106" s="63" t="s">
        <v>140</v>
      </c>
      <c r="BJ106" s="63" t="s">
        <v>141</v>
      </c>
      <c r="BK106" s="63" t="s">
        <v>142</v>
      </c>
      <c r="BL106" s="63" t="s">
        <v>143</v>
      </c>
      <c r="BM106" s="63" t="s">
        <v>144</v>
      </c>
      <c r="BN106" s="63" t="s">
        <v>145</v>
      </c>
      <c r="BP106" s="173" t="s">
        <v>191</v>
      </c>
      <c r="BQ106" s="173" t="s">
        <v>173</v>
      </c>
      <c r="BR106" s="173" t="s">
        <v>174</v>
      </c>
      <c r="BS106" s="173" t="s">
        <v>175</v>
      </c>
      <c r="BT106" s="173" t="s">
        <v>176</v>
      </c>
      <c r="BU106" s="173" t="s">
        <v>177</v>
      </c>
      <c r="BV106" s="173" t="s">
        <v>178</v>
      </c>
      <c r="BW106" s="173" t="s">
        <v>179</v>
      </c>
      <c r="BX106" s="173" t="s">
        <v>180</v>
      </c>
      <c r="BY106" s="173" t="s">
        <v>181</v>
      </c>
      <c r="BZ106" s="174"/>
      <c r="CA106" s="173" t="s">
        <v>192</v>
      </c>
      <c r="CB106" s="173" t="s">
        <v>182</v>
      </c>
      <c r="CC106" s="173" t="s">
        <v>183</v>
      </c>
      <c r="CD106" s="173" t="s">
        <v>184</v>
      </c>
      <c r="CE106" s="173" t="s">
        <v>185</v>
      </c>
      <c r="CF106" s="173" t="s">
        <v>186</v>
      </c>
      <c r="CG106" s="173" t="s">
        <v>187</v>
      </c>
      <c r="CH106" s="173" t="s">
        <v>188</v>
      </c>
      <c r="CI106" s="173" t="s">
        <v>189</v>
      </c>
      <c r="CJ106" s="173" t="s">
        <v>190</v>
      </c>
      <c r="CL106">
        <v>9</v>
      </c>
    </row>
    <row r="107" spans="1:90" s="70" customFormat="1" x14ac:dyDescent="0.2">
      <c r="A107" s="3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>
        <v>9</v>
      </c>
      <c r="BF107" s="93"/>
      <c r="BG107" s="93"/>
      <c r="BH107" s="93"/>
      <c r="BI107" s="93"/>
      <c r="BJ107" s="93"/>
      <c r="BK107" s="93"/>
      <c r="BL107" s="93"/>
      <c r="BM107" s="93"/>
      <c r="BN107" s="93"/>
    </row>
    <row r="108" spans="1:90" s="70" customFormat="1" x14ac:dyDescent="0.2">
      <c r="A108" s="120" t="str">
        <f>D1</f>
        <v>Feb 2024 FC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7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I108" s="37"/>
      <c r="AJ108" s="37"/>
      <c r="AK108" s="35"/>
      <c r="AL108" s="35"/>
      <c r="AM108" s="35"/>
      <c r="AN108" s="131"/>
      <c r="AO108" s="79"/>
      <c r="AP108" s="79"/>
      <c r="AQ108" s="79"/>
      <c r="AR108" s="79"/>
      <c r="AT108" s="36">
        <v>479.54</v>
      </c>
      <c r="AU108" s="36">
        <v>487</v>
      </c>
      <c r="AV108" s="36">
        <v>478</v>
      </c>
      <c r="AW108" s="36">
        <v>474</v>
      </c>
      <c r="AX108" s="36">
        <v>476</v>
      </c>
      <c r="AY108" s="36">
        <v>475</v>
      </c>
      <c r="AZ108" s="36">
        <v>471</v>
      </c>
      <c r="BA108" s="36">
        <v>470</v>
      </c>
      <c r="BB108" s="36">
        <v>466.74</v>
      </c>
      <c r="BC108" s="36">
        <v>460.74</v>
      </c>
      <c r="BD108" s="36"/>
      <c r="BE108" s="36">
        <v>335</v>
      </c>
      <c r="BF108" s="36">
        <v>334</v>
      </c>
      <c r="BG108" s="36">
        <v>331.89</v>
      </c>
      <c r="BH108" s="36">
        <v>327.99</v>
      </c>
      <c r="BI108" s="36">
        <v>325.99</v>
      </c>
      <c r="BJ108" s="36">
        <v>338.8</v>
      </c>
      <c r="BK108" s="36">
        <v>340.75</v>
      </c>
      <c r="BL108" s="36">
        <v>337.3</v>
      </c>
      <c r="BM108" s="36">
        <v>334.56</v>
      </c>
      <c r="BN108" s="36">
        <v>331.75</v>
      </c>
      <c r="BP108" s="36">
        <v>425</v>
      </c>
      <c r="BQ108" s="36">
        <v>421.18</v>
      </c>
      <c r="BR108" s="36">
        <v>400.61454446269397</v>
      </c>
      <c r="BS108" s="36">
        <v>395.90697049720995</v>
      </c>
      <c r="BT108" s="36">
        <v>393.49283000208987</v>
      </c>
      <c r="BU108" s="36">
        <v>408.9553998733337</v>
      </c>
      <c r="BV108" s="36">
        <v>411.30918685607577</v>
      </c>
      <c r="BW108" s="36">
        <v>407.14479450199372</v>
      </c>
      <c r="BX108" s="36">
        <v>403.83742202367927</v>
      </c>
      <c r="BY108" s="36">
        <v>400.44555462803555</v>
      </c>
      <c r="CA108" s="36">
        <v>483.99025971187314</v>
      </c>
      <c r="CB108" s="36">
        <v>482.54551266795721</v>
      </c>
      <c r="CC108" s="36">
        <v>479.49709640529426</v>
      </c>
      <c r="CD108" s="36">
        <v>473.86258293402176</v>
      </c>
      <c r="CE108" s="36">
        <v>470.97308884618968</v>
      </c>
      <c r="CF108" s="36">
        <v>489.48029847875409</v>
      </c>
      <c r="CG108" s="36">
        <v>492.2975552143904</v>
      </c>
      <c r="CH108" s="36">
        <v>487.31317791288006</v>
      </c>
      <c r="CI108" s="36">
        <v>483.35457101255014</v>
      </c>
      <c r="CJ108" s="36">
        <v>479.29483181914605</v>
      </c>
    </row>
    <row r="109" spans="1:90" x14ac:dyDescent="0.2">
      <c r="A109" s="13" t="s">
        <v>8</v>
      </c>
      <c r="B109" s="14">
        <v>347</v>
      </c>
      <c r="C109" s="14">
        <v>352</v>
      </c>
      <c r="D109" s="14">
        <v>351</v>
      </c>
      <c r="E109" s="14">
        <v>348.47</v>
      </c>
      <c r="F109" s="14">
        <v>344.32</v>
      </c>
      <c r="G109" s="14">
        <v>346.32</v>
      </c>
      <c r="H109" s="14">
        <v>338.32</v>
      </c>
      <c r="I109" s="14">
        <v>339.32</v>
      </c>
      <c r="J109" s="14">
        <v>334.44</v>
      </c>
      <c r="K109" s="14">
        <v>333.44</v>
      </c>
      <c r="L109" s="46"/>
      <c r="M109" s="14">
        <v>373.68</v>
      </c>
      <c r="N109" s="14">
        <v>380.52</v>
      </c>
      <c r="O109" s="14">
        <v>385.52</v>
      </c>
      <c r="P109" s="14">
        <v>392.68</v>
      </c>
      <c r="Q109" s="46">
        <v>395.68</v>
      </c>
      <c r="R109" s="46">
        <v>382.5</v>
      </c>
      <c r="S109" s="46">
        <v>387.49</v>
      </c>
      <c r="T109" s="14">
        <v>381.49</v>
      </c>
      <c r="U109" s="14">
        <v>380.49</v>
      </c>
      <c r="V109" s="14">
        <v>375.49</v>
      </c>
      <c r="X109" s="14">
        <v>334</v>
      </c>
      <c r="Y109" s="14">
        <v>362</v>
      </c>
      <c r="Z109" s="14">
        <v>354</v>
      </c>
      <c r="AA109" s="14">
        <v>335</v>
      </c>
      <c r="AB109" s="14">
        <v>322.92</v>
      </c>
      <c r="AC109" s="14">
        <v>317.85000000000002</v>
      </c>
      <c r="AD109" s="14">
        <v>307.63</v>
      </c>
      <c r="AE109" s="14">
        <v>310.3</v>
      </c>
      <c r="AF109" s="14">
        <v>307.60000000000002</v>
      </c>
      <c r="AG109" s="14">
        <v>302.71999999999997</v>
      </c>
      <c r="AI109" s="46">
        <v>411</v>
      </c>
      <c r="AJ109" s="46">
        <v>400</v>
      </c>
      <c r="AK109" s="40">
        <v>408</v>
      </c>
      <c r="AL109" s="40">
        <v>404</v>
      </c>
      <c r="AM109" s="40">
        <v>404</v>
      </c>
      <c r="AN109" s="40">
        <v>402</v>
      </c>
      <c r="AO109" s="40">
        <v>395</v>
      </c>
      <c r="AP109" s="40">
        <v>389</v>
      </c>
      <c r="AQ109" s="40">
        <v>387</v>
      </c>
      <c r="AR109" s="54">
        <v>387</v>
      </c>
      <c r="AT109" s="153">
        <v>479.54</v>
      </c>
      <c r="AU109" s="46">
        <v>487</v>
      </c>
      <c r="AV109" s="46">
        <v>478</v>
      </c>
      <c r="AW109" s="46">
        <v>474</v>
      </c>
      <c r="AX109" s="46">
        <v>476</v>
      </c>
      <c r="AY109" s="46">
        <v>475</v>
      </c>
      <c r="AZ109" s="46">
        <v>471</v>
      </c>
      <c r="BA109" s="46">
        <v>470</v>
      </c>
      <c r="BB109" s="46">
        <v>466.74</v>
      </c>
      <c r="BC109" s="46">
        <v>460.74</v>
      </c>
      <c r="BD109" s="33"/>
      <c r="BE109" s="46">
        <v>335</v>
      </c>
      <c r="BF109" s="46">
        <v>334</v>
      </c>
      <c r="BG109" s="46">
        <v>331.89</v>
      </c>
      <c r="BH109" s="46">
        <v>327.99</v>
      </c>
      <c r="BI109" s="46">
        <v>325.99</v>
      </c>
      <c r="BJ109" s="46">
        <v>338.8</v>
      </c>
      <c r="BK109" s="46">
        <v>339.75</v>
      </c>
      <c r="BL109" s="46">
        <v>337.3</v>
      </c>
      <c r="BM109" s="46">
        <v>334.56</v>
      </c>
      <c r="BN109" s="46">
        <v>331.75</v>
      </c>
      <c r="BP109" s="159">
        <v>425</v>
      </c>
      <c r="BQ109" s="159">
        <v>421.18</v>
      </c>
      <c r="BR109" s="159">
        <v>411.3</v>
      </c>
      <c r="BS109" s="159">
        <v>398</v>
      </c>
      <c r="BT109" s="159">
        <v>394.8</v>
      </c>
      <c r="BU109" s="159">
        <v>402.65</v>
      </c>
      <c r="BV109" s="159"/>
      <c r="BW109" s="159"/>
      <c r="BX109" s="159"/>
      <c r="BY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</row>
    <row r="110" spans="1:90" x14ac:dyDescent="0.2">
      <c r="A110" s="35" t="s">
        <v>9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T110" s="38">
        <f t="shared" ref="AT110:BC110" si="100">IF(AT109&gt;0,AT109-AT108, " ")</f>
        <v>0</v>
      </c>
      <c r="AU110" s="38">
        <f t="shared" si="100"/>
        <v>0</v>
      </c>
      <c r="AV110" s="38">
        <f t="shared" si="100"/>
        <v>0</v>
      </c>
      <c r="AW110" s="38">
        <f t="shared" si="100"/>
        <v>0</v>
      </c>
      <c r="AX110" s="38">
        <f t="shared" si="100"/>
        <v>0</v>
      </c>
      <c r="AY110" s="38">
        <f t="shared" si="100"/>
        <v>0</v>
      </c>
      <c r="AZ110" s="38">
        <f t="shared" si="100"/>
        <v>0</v>
      </c>
      <c r="BA110" s="38">
        <f t="shared" si="100"/>
        <v>0</v>
      </c>
      <c r="BB110" s="38">
        <f t="shared" si="100"/>
        <v>0</v>
      </c>
      <c r="BC110" s="38">
        <f t="shared" si="100"/>
        <v>0</v>
      </c>
      <c r="BE110" s="38">
        <f t="shared" ref="BE110:BN110" si="101">IF(BE109&gt;0,BE109-BE108, " ")</f>
        <v>0</v>
      </c>
      <c r="BF110" s="38">
        <f t="shared" si="101"/>
        <v>0</v>
      </c>
      <c r="BG110" s="38">
        <f t="shared" si="101"/>
        <v>0</v>
      </c>
      <c r="BH110" s="38">
        <f t="shared" si="101"/>
        <v>0</v>
      </c>
      <c r="BI110" s="38">
        <f t="shared" si="101"/>
        <v>0</v>
      </c>
      <c r="BJ110" s="38">
        <f t="shared" si="101"/>
        <v>0</v>
      </c>
      <c r="BK110" s="38">
        <f t="shared" si="101"/>
        <v>-1</v>
      </c>
      <c r="BL110" s="38">
        <f t="shared" si="101"/>
        <v>0</v>
      </c>
      <c r="BM110" s="38">
        <f t="shared" si="101"/>
        <v>0</v>
      </c>
      <c r="BN110" s="38">
        <f t="shared" si="101"/>
        <v>0</v>
      </c>
      <c r="BP110" s="160">
        <f t="shared" ref="BP110:BY110" si="102">IF(BP109&gt;0,BP109-BP108, " ")</f>
        <v>0</v>
      </c>
      <c r="BQ110" s="160">
        <f t="shared" si="102"/>
        <v>0</v>
      </c>
      <c r="BR110" s="160">
        <f t="shared" si="102"/>
        <v>10.685455537306041</v>
      </c>
      <c r="BS110" s="160">
        <f t="shared" si="102"/>
        <v>2.0930295027900456</v>
      </c>
      <c r="BT110" s="160">
        <f t="shared" si="102"/>
        <v>1.3071699979101368</v>
      </c>
      <c r="BU110" s="160">
        <f t="shared" si="102"/>
        <v>-6.3053998733337266</v>
      </c>
      <c r="BV110" s="160" t="str">
        <f t="shared" si="102"/>
        <v xml:space="preserve"> </v>
      </c>
      <c r="BW110" s="160" t="str">
        <f t="shared" si="102"/>
        <v xml:space="preserve"> </v>
      </c>
      <c r="BX110" s="160" t="str">
        <f t="shared" si="102"/>
        <v xml:space="preserve"> </v>
      </c>
      <c r="BY110" s="160" t="str">
        <f t="shared" si="102"/>
        <v xml:space="preserve"> </v>
      </c>
      <c r="CA110" s="160" t="str">
        <f t="shared" ref="CA110:CJ110" si="103">IF(CA109&gt;0,CA109-CA108, " ")</f>
        <v xml:space="preserve"> </v>
      </c>
      <c r="CB110" s="160" t="str">
        <f t="shared" si="103"/>
        <v xml:space="preserve"> </v>
      </c>
      <c r="CC110" s="160" t="str">
        <f t="shared" si="103"/>
        <v xml:space="preserve"> </v>
      </c>
      <c r="CD110" s="160" t="str">
        <f t="shared" si="103"/>
        <v xml:space="preserve"> </v>
      </c>
      <c r="CE110" s="160" t="str">
        <f t="shared" si="103"/>
        <v xml:space="preserve"> </v>
      </c>
      <c r="CF110" s="160" t="str">
        <f t="shared" si="103"/>
        <v xml:space="preserve"> </v>
      </c>
      <c r="CG110" s="160" t="str">
        <f t="shared" si="103"/>
        <v xml:space="preserve"> </v>
      </c>
      <c r="CH110" s="160" t="str">
        <f t="shared" si="103"/>
        <v xml:space="preserve"> </v>
      </c>
      <c r="CI110" s="160" t="str">
        <f t="shared" si="103"/>
        <v xml:space="preserve"> </v>
      </c>
      <c r="CJ110" s="160" t="str">
        <f t="shared" si="103"/>
        <v xml:space="preserve"> </v>
      </c>
    </row>
    <row r="111" spans="1:90" x14ac:dyDescent="0.2">
      <c r="A111" s="40" t="s">
        <v>10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T111" s="41">
        <f t="shared" ref="AT111:AU111" si="104">(IF(AT109&gt;0,AT110/AT108," "))</f>
        <v>0</v>
      </c>
      <c r="AU111" s="41">
        <f t="shared" si="104"/>
        <v>0</v>
      </c>
      <c r="AV111" s="41">
        <f>(IF(AV109&gt;0,AV110/AV108," "))</f>
        <v>0</v>
      </c>
      <c r="AW111" s="41">
        <f t="shared" ref="AW111:BC111" si="105">(IF(AW109&gt;0,AW110/AW108," "))</f>
        <v>0</v>
      </c>
      <c r="AX111" s="41">
        <f t="shared" si="105"/>
        <v>0</v>
      </c>
      <c r="AY111" s="41">
        <f t="shared" si="105"/>
        <v>0</v>
      </c>
      <c r="AZ111" s="41">
        <f t="shared" si="105"/>
        <v>0</v>
      </c>
      <c r="BA111" s="41">
        <f t="shared" si="105"/>
        <v>0</v>
      </c>
      <c r="BB111" s="41">
        <f t="shared" si="105"/>
        <v>0</v>
      </c>
      <c r="BC111" s="41">
        <f t="shared" si="105"/>
        <v>0</v>
      </c>
      <c r="BE111" s="41">
        <f t="shared" ref="BE111:BF111" si="106">(IF(BE109&gt;0,BE110/BE108," "))</f>
        <v>0</v>
      </c>
      <c r="BF111" s="41">
        <f t="shared" si="106"/>
        <v>0</v>
      </c>
      <c r="BG111" s="41">
        <f>(IF(BG109&gt;0,BG110/BG108," "))</f>
        <v>0</v>
      </c>
      <c r="BH111" s="41">
        <f t="shared" ref="BH111:BN111" si="107">(IF(BH109&gt;0,BH110/BH108," "))</f>
        <v>0</v>
      </c>
      <c r="BI111" s="41">
        <f t="shared" si="107"/>
        <v>0</v>
      </c>
      <c r="BJ111" s="41">
        <f t="shared" si="107"/>
        <v>0</v>
      </c>
      <c r="BK111" s="41">
        <f t="shared" si="107"/>
        <v>-2.93470286133529E-3</v>
      </c>
      <c r="BL111" s="41">
        <f t="shared" si="107"/>
        <v>0</v>
      </c>
      <c r="BM111" s="41">
        <f t="shared" si="107"/>
        <v>0</v>
      </c>
      <c r="BN111" s="41">
        <f t="shared" si="107"/>
        <v>0</v>
      </c>
      <c r="BP111" s="161">
        <f t="shared" ref="BP111:BY111" si="108">(IF(BP109&gt;0,BP110/BP108," "))</f>
        <v>0</v>
      </c>
      <c r="BQ111" s="161">
        <f t="shared" si="108"/>
        <v>0</v>
      </c>
      <c r="BR111" s="161">
        <f t="shared" si="108"/>
        <v>2.6672660004487411E-2</v>
      </c>
      <c r="BS111" s="161">
        <f t="shared" si="108"/>
        <v>5.2866699976549057E-3</v>
      </c>
      <c r="BT111" s="161">
        <f t="shared" si="108"/>
        <v>3.32196649657681E-3</v>
      </c>
      <c r="BU111" s="161">
        <f t="shared" si="108"/>
        <v>-1.5418306923656483E-2</v>
      </c>
      <c r="BV111" s="161" t="str">
        <f t="shared" si="108"/>
        <v xml:space="preserve"> </v>
      </c>
      <c r="BW111" s="161" t="str">
        <f t="shared" si="108"/>
        <v xml:space="preserve"> </v>
      </c>
      <c r="BX111" s="161" t="str">
        <f t="shared" si="108"/>
        <v xml:space="preserve"> </v>
      </c>
      <c r="BY111" s="161" t="str">
        <f t="shared" si="108"/>
        <v xml:space="preserve"> </v>
      </c>
      <c r="CA111" s="161" t="str">
        <f t="shared" ref="CA111:CJ111" si="109">(IF(CA109&gt;0,CA110/CA108," "))</f>
        <v xml:space="preserve"> </v>
      </c>
      <c r="CB111" s="161" t="str">
        <f t="shared" si="109"/>
        <v xml:space="preserve"> </v>
      </c>
      <c r="CC111" s="161" t="str">
        <f t="shared" si="109"/>
        <v xml:space="preserve"> </v>
      </c>
      <c r="CD111" s="161" t="str">
        <f t="shared" si="109"/>
        <v xml:space="preserve"> </v>
      </c>
      <c r="CE111" s="161" t="str">
        <f t="shared" si="109"/>
        <v xml:space="preserve"> </v>
      </c>
      <c r="CF111" s="161" t="str">
        <f t="shared" si="109"/>
        <v xml:space="preserve"> </v>
      </c>
      <c r="CG111" s="161" t="str">
        <f t="shared" si="109"/>
        <v xml:space="preserve"> </v>
      </c>
      <c r="CH111" s="161" t="str">
        <f t="shared" si="109"/>
        <v xml:space="preserve"> </v>
      </c>
      <c r="CI111" s="161" t="str">
        <f t="shared" si="109"/>
        <v xml:space="preserve"> </v>
      </c>
      <c r="CJ111" s="161" t="str">
        <f t="shared" si="109"/>
        <v xml:space="preserve"> </v>
      </c>
    </row>
    <row r="112" spans="1:90" x14ac:dyDescent="0.2"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</row>
    <row r="113" spans="1:90" x14ac:dyDescent="0.2">
      <c r="A113" s="22" t="s">
        <v>57</v>
      </c>
      <c r="B113" s="63" t="s">
        <v>70</v>
      </c>
      <c r="C113" s="63" t="s">
        <v>71</v>
      </c>
      <c r="D113" s="63" t="s">
        <v>72</v>
      </c>
      <c r="E113" s="63" t="s">
        <v>73</v>
      </c>
      <c r="F113" s="63" t="s">
        <v>74</v>
      </c>
      <c r="G113" s="63" t="s">
        <v>75</v>
      </c>
      <c r="H113" s="63" t="s">
        <v>76</v>
      </c>
      <c r="I113" s="63" t="s">
        <v>77</v>
      </c>
      <c r="J113" s="63" t="s">
        <v>78</v>
      </c>
      <c r="K113" s="63" t="s">
        <v>79</v>
      </c>
      <c r="L113" s="63"/>
      <c r="M113" s="63" t="s">
        <v>80</v>
      </c>
      <c r="N113" s="63" t="s">
        <v>81</v>
      </c>
      <c r="O113" s="63" t="s">
        <v>82</v>
      </c>
      <c r="P113" s="63" t="s">
        <v>83</v>
      </c>
      <c r="Q113" s="63" t="s">
        <v>84</v>
      </c>
      <c r="R113" s="63" t="s">
        <v>85</v>
      </c>
      <c r="S113" s="63" t="s">
        <v>86</v>
      </c>
      <c r="T113" s="63" t="s">
        <v>87</v>
      </c>
      <c r="U113" s="63" t="s">
        <v>88</v>
      </c>
      <c r="V113" s="63" t="s">
        <v>89</v>
      </c>
      <c r="X113" s="63" t="s">
        <v>90</v>
      </c>
      <c r="Y113" s="63" t="s">
        <v>91</v>
      </c>
      <c r="Z113" s="63" t="s">
        <v>92</v>
      </c>
      <c r="AA113" s="63" t="s">
        <v>93</v>
      </c>
      <c r="AB113" s="63" t="s">
        <v>94</v>
      </c>
      <c r="AC113" s="63" t="s">
        <v>95</v>
      </c>
      <c r="AD113" s="63" t="s">
        <v>96</v>
      </c>
      <c r="AE113" s="63" t="s">
        <v>97</v>
      </c>
      <c r="AF113" s="63" t="s">
        <v>98</v>
      </c>
      <c r="AG113" s="63" t="s">
        <v>99</v>
      </c>
      <c r="AI113" s="63" t="s">
        <v>100</v>
      </c>
      <c r="AJ113" s="63" t="s">
        <v>101</v>
      </c>
      <c r="AK113" s="63" t="s">
        <v>102</v>
      </c>
      <c r="AL113" s="63" t="s">
        <v>103</v>
      </c>
      <c r="AM113" s="63" t="s">
        <v>104</v>
      </c>
      <c r="AN113" s="63" t="s">
        <v>105</v>
      </c>
      <c r="AO113" s="63" t="s">
        <v>106</v>
      </c>
      <c r="AP113" s="63" t="s">
        <v>107</v>
      </c>
      <c r="AQ113" s="63" t="s">
        <v>108</v>
      </c>
      <c r="AR113" s="63" t="s">
        <v>109</v>
      </c>
      <c r="AT113" s="63" t="s">
        <v>126</v>
      </c>
      <c r="AU113" s="63" t="s">
        <v>127</v>
      </c>
      <c r="AV113" s="63" t="s">
        <v>128</v>
      </c>
      <c r="AW113" s="63" t="s">
        <v>129</v>
      </c>
      <c r="AX113" s="63" t="s">
        <v>130</v>
      </c>
      <c r="AY113" s="63" t="s">
        <v>131</v>
      </c>
      <c r="AZ113" s="63" t="s">
        <v>132</v>
      </c>
      <c r="BA113" s="63" t="s">
        <v>133</v>
      </c>
      <c r="BB113" s="63" t="s">
        <v>134</v>
      </c>
      <c r="BC113" s="63" t="s">
        <v>135</v>
      </c>
      <c r="BE113" s="63" t="s">
        <v>136</v>
      </c>
      <c r="BF113" s="63" t="s">
        <v>137</v>
      </c>
      <c r="BG113" s="63" t="s">
        <v>138</v>
      </c>
      <c r="BH113" s="63" t="s">
        <v>139</v>
      </c>
      <c r="BI113" s="63" t="s">
        <v>140</v>
      </c>
      <c r="BJ113" s="63" t="s">
        <v>141</v>
      </c>
      <c r="BK113" s="63" t="s">
        <v>142</v>
      </c>
      <c r="BL113" s="63" t="s">
        <v>143</v>
      </c>
      <c r="BM113" s="63" t="s">
        <v>144</v>
      </c>
      <c r="BN113" s="63" t="s">
        <v>145</v>
      </c>
      <c r="BP113" s="173" t="s">
        <v>191</v>
      </c>
      <c r="BQ113" s="173" t="s">
        <v>173</v>
      </c>
      <c r="BR113" s="173" t="s">
        <v>174</v>
      </c>
      <c r="BS113" s="173" t="s">
        <v>175</v>
      </c>
      <c r="BT113" s="173" t="s">
        <v>176</v>
      </c>
      <c r="BU113" s="173" t="s">
        <v>177</v>
      </c>
      <c r="BV113" s="173" t="s">
        <v>178</v>
      </c>
      <c r="BW113" s="173" t="s">
        <v>179</v>
      </c>
      <c r="BX113" s="173" t="s">
        <v>180</v>
      </c>
      <c r="BY113" s="173" t="s">
        <v>181</v>
      </c>
      <c r="BZ113" s="174"/>
      <c r="CA113" s="173" t="s">
        <v>192</v>
      </c>
      <c r="CB113" s="173" t="s">
        <v>182</v>
      </c>
      <c r="CC113" s="173" t="s">
        <v>183</v>
      </c>
      <c r="CD113" s="173" t="s">
        <v>184</v>
      </c>
      <c r="CE113" s="173" t="s">
        <v>185</v>
      </c>
      <c r="CF113" s="173" t="s">
        <v>186</v>
      </c>
      <c r="CG113" s="173" t="s">
        <v>187</v>
      </c>
      <c r="CH113" s="173" t="s">
        <v>188</v>
      </c>
      <c r="CI113" s="173" t="s">
        <v>189</v>
      </c>
      <c r="CJ113" s="173" t="s">
        <v>190</v>
      </c>
      <c r="CL113">
        <v>10</v>
      </c>
    </row>
    <row r="114" spans="1:90" s="70" customFormat="1" x14ac:dyDescent="0.2">
      <c r="A114" s="3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>
        <v>10</v>
      </c>
      <c r="BF114" s="93"/>
      <c r="BG114" s="93"/>
      <c r="BH114" s="93"/>
      <c r="BI114" s="93"/>
      <c r="BJ114" s="93"/>
      <c r="BK114" s="93"/>
      <c r="BL114" s="93"/>
      <c r="BM114" s="93"/>
      <c r="BN114" s="93"/>
    </row>
    <row r="115" spans="1:90" s="70" customFormat="1" x14ac:dyDescent="0.2">
      <c r="A115" s="120" t="str">
        <f>D1</f>
        <v>Feb 2024 FC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7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I115" s="37"/>
      <c r="AJ115" s="37"/>
      <c r="AK115" s="35"/>
      <c r="AL115" s="35"/>
      <c r="AM115" s="35"/>
      <c r="AN115" s="79"/>
      <c r="AO115" s="79"/>
      <c r="AP115" s="79"/>
      <c r="AQ115" s="79"/>
      <c r="AR115" s="79"/>
      <c r="AT115" s="36">
        <v>360</v>
      </c>
      <c r="AU115" s="36">
        <v>354</v>
      </c>
      <c r="AV115" s="36">
        <v>350</v>
      </c>
      <c r="AW115" s="36">
        <v>343</v>
      </c>
      <c r="AX115" s="36">
        <v>341</v>
      </c>
      <c r="AY115" s="36">
        <v>337.8</v>
      </c>
      <c r="AZ115" s="36">
        <v>335.93</v>
      </c>
      <c r="BA115" s="36">
        <v>334.93</v>
      </c>
      <c r="BB115" s="36">
        <v>330.61</v>
      </c>
      <c r="BC115" s="36">
        <v>329.61</v>
      </c>
      <c r="BD115" s="36"/>
      <c r="BE115" s="36">
        <v>422.22</v>
      </c>
      <c r="BF115" s="36">
        <v>420.77</v>
      </c>
      <c r="BG115" s="36">
        <v>422.21</v>
      </c>
      <c r="BH115" s="36">
        <v>417.74</v>
      </c>
      <c r="BI115" s="36">
        <v>416.74</v>
      </c>
      <c r="BJ115" s="36">
        <v>409.68</v>
      </c>
      <c r="BK115" s="36">
        <v>404.44</v>
      </c>
      <c r="BL115" s="36">
        <v>401.42</v>
      </c>
      <c r="BM115" s="36">
        <v>398.78</v>
      </c>
      <c r="BN115" s="36">
        <v>396.78</v>
      </c>
      <c r="BP115" s="36">
        <v>345</v>
      </c>
      <c r="BQ115" s="36">
        <v>339.1</v>
      </c>
      <c r="BR115" s="36">
        <v>318.57850015933275</v>
      </c>
      <c r="BS115" s="36">
        <v>315.20566224523265</v>
      </c>
      <c r="BT115" s="36">
        <v>314.45111237630647</v>
      </c>
      <c r="BU115" s="36">
        <v>309.12399030168746</v>
      </c>
      <c r="BV115" s="36">
        <v>305.17014898851414</v>
      </c>
      <c r="BW115" s="36">
        <v>302.89140838435702</v>
      </c>
      <c r="BX115" s="36">
        <v>300.8993967303918</v>
      </c>
      <c r="BY115" s="36">
        <v>299.39029699253939</v>
      </c>
      <c r="CA115" s="36">
        <v>415.8866742712442</v>
      </c>
      <c r="CB115" s="36">
        <v>414.45842435960253</v>
      </c>
      <c r="CC115" s="36">
        <v>415.87682427185342</v>
      </c>
      <c r="CD115" s="36">
        <v>411.47387454424114</v>
      </c>
      <c r="CE115" s="36">
        <v>410.48887460517801</v>
      </c>
      <c r="CF115" s="36">
        <v>403.53477503539216</v>
      </c>
      <c r="CG115" s="36">
        <v>398.37337535470124</v>
      </c>
      <c r="CH115" s="36">
        <v>395.39867553873057</v>
      </c>
      <c r="CI115" s="36">
        <v>392.79827569960383</v>
      </c>
      <c r="CJ115" s="36">
        <v>390.82827582147752</v>
      </c>
    </row>
    <row r="116" spans="1:90" x14ac:dyDescent="0.2">
      <c r="A116" s="13" t="s">
        <v>8</v>
      </c>
      <c r="B116" s="14">
        <v>136</v>
      </c>
      <c r="C116" s="14">
        <v>135</v>
      </c>
      <c r="D116" s="14">
        <v>137</v>
      </c>
      <c r="E116" s="14">
        <v>136</v>
      </c>
      <c r="F116" s="14">
        <v>135</v>
      </c>
      <c r="G116" s="14">
        <v>137</v>
      </c>
      <c r="H116" s="14">
        <v>135</v>
      </c>
      <c r="I116" s="14">
        <v>136</v>
      </c>
      <c r="J116" s="14">
        <v>134</v>
      </c>
      <c r="K116" s="14">
        <v>132</v>
      </c>
      <c r="L116" s="46"/>
      <c r="M116" s="14">
        <v>341.39</v>
      </c>
      <c r="N116" s="14">
        <v>335.65</v>
      </c>
      <c r="O116" s="14">
        <v>331.65</v>
      </c>
      <c r="P116" s="14">
        <v>331.65999999999997</v>
      </c>
      <c r="Q116" s="14">
        <v>324.65999999999997</v>
      </c>
      <c r="R116" s="14">
        <v>326.2</v>
      </c>
      <c r="S116" s="14">
        <v>320.79000000000002</v>
      </c>
      <c r="T116" s="14">
        <v>317.79000000000002</v>
      </c>
      <c r="U116" s="14">
        <v>311.79000000000002</v>
      </c>
      <c r="V116" s="14">
        <v>310.72000000000003</v>
      </c>
      <c r="X116" s="14">
        <v>329</v>
      </c>
      <c r="Y116" s="14">
        <v>325.89</v>
      </c>
      <c r="Z116" s="14">
        <v>315.89999999999998</v>
      </c>
      <c r="AA116" s="14">
        <v>303.88</v>
      </c>
      <c r="AB116" s="14">
        <v>296.14</v>
      </c>
      <c r="AC116" s="14">
        <v>275.97000000000003</v>
      </c>
      <c r="AD116" s="14">
        <v>266.97000000000003</v>
      </c>
      <c r="AE116" s="14">
        <v>274.21999999999997</v>
      </c>
      <c r="AF116" s="14">
        <v>269.42</v>
      </c>
      <c r="AG116" s="14">
        <v>268.39</v>
      </c>
      <c r="AI116" s="46">
        <v>325</v>
      </c>
      <c r="AJ116" s="46">
        <v>324</v>
      </c>
      <c r="AK116" s="40">
        <v>325</v>
      </c>
      <c r="AL116" s="40">
        <v>325</v>
      </c>
      <c r="AM116" s="40">
        <v>326</v>
      </c>
      <c r="AN116" s="40">
        <v>326</v>
      </c>
      <c r="AO116" s="40">
        <v>320</v>
      </c>
      <c r="AP116" s="40">
        <v>319</v>
      </c>
      <c r="AQ116" s="40">
        <v>319</v>
      </c>
      <c r="AR116" s="54">
        <v>319</v>
      </c>
      <c r="AT116" s="153">
        <v>360</v>
      </c>
      <c r="AU116" s="46">
        <v>354</v>
      </c>
      <c r="AV116" s="46">
        <v>350</v>
      </c>
      <c r="AW116" s="46">
        <v>343</v>
      </c>
      <c r="AX116" s="46">
        <v>341</v>
      </c>
      <c r="AY116" s="46">
        <v>337.8</v>
      </c>
      <c r="AZ116" s="46">
        <v>335.93</v>
      </c>
      <c r="BA116" s="46">
        <v>334.93</v>
      </c>
      <c r="BB116" s="46">
        <v>330.61</v>
      </c>
      <c r="BC116" s="46">
        <v>329.61</v>
      </c>
      <c r="BD116" s="33"/>
      <c r="BE116" s="46">
        <v>422.22</v>
      </c>
      <c r="BF116" s="46">
        <v>420.77</v>
      </c>
      <c r="BG116" s="46">
        <v>422.21</v>
      </c>
      <c r="BH116" s="46">
        <v>416.74</v>
      </c>
      <c r="BI116" s="46">
        <v>416.74</v>
      </c>
      <c r="BJ116" s="46">
        <v>409.68</v>
      </c>
      <c r="BK116" s="46">
        <v>404.44</v>
      </c>
      <c r="BL116" s="46">
        <v>400.42</v>
      </c>
      <c r="BM116" s="46">
        <v>397.78</v>
      </c>
      <c r="BN116" s="46">
        <v>396.78</v>
      </c>
      <c r="BP116" s="159">
        <v>345</v>
      </c>
      <c r="BQ116" s="159">
        <v>339.1</v>
      </c>
      <c r="BR116" s="159">
        <v>329.1</v>
      </c>
      <c r="BS116" s="159">
        <v>324.10000000000002</v>
      </c>
      <c r="BT116" s="159">
        <v>311.5</v>
      </c>
      <c r="BU116" s="159">
        <v>312.10000000000002</v>
      </c>
      <c r="BV116" s="159"/>
      <c r="BW116" s="159"/>
      <c r="BX116" s="159"/>
      <c r="BY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</row>
    <row r="117" spans="1:90" x14ac:dyDescent="0.2">
      <c r="A117" s="35" t="s">
        <v>9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T117" s="38">
        <f t="shared" ref="AT117:BC117" si="110">IF(AT116&gt;0,AT116-AT115, " ")</f>
        <v>0</v>
      </c>
      <c r="AU117" s="38">
        <f t="shared" si="110"/>
        <v>0</v>
      </c>
      <c r="AV117" s="38">
        <f t="shared" si="110"/>
        <v>0</v>
      </c>
      <c r="AW117" s="38">
        <f t="shared" si="110"/>
        <v>0</v>
      </c>
      <c r="AX117" s="38">
        <f t="shared" si="110"/>
        <v>0</v>
      </c>
      <c r="AY117" s="38">
        <f t="shared" si="110"/>
        <v>0</v>
      </c>
      <c r="AZ117" s="38">
        <f t="shared" si="110"/>
        <v>0</v>
      </c>
      <c r="BA117" s="38">
        <f t="shared" si="110"/>
        <v>0</v>
      </c>
      <c r="BB117" s="38">
        <f t="shared" si="110"/>
        <v>0</v>
      </c>
      <c r="BC117" s="38">
        <f t="shared" si="110"/>
        <v>0</v>
      </c>
      <c r="BE117" s="38">
        <f t="shared" ref="BE117:BN117" si="111">IF(BE116&gt;0,BE116-BE115, " ")</f>
        <v>0</v>
      </c>
      <c r="BF117" s="38">
        <f t="shared" si="111"/>
        <v>0</v>
      </c>
      <c r="BG117" s="38">
        <f t="shared" si="111"/>
        <v>0</v>
      </c>
      <c r="BH117" s="38">
        <f t="shared" si="111"/>
        <v>-1</v>
      </c>
      <c r="BI117" s="38">
        <f t="shared" si="111"/>
        <v>0</v>
      </c>
      <c r="BJ117" s="38">
        <f t="shared" si="111"/>
        <v>0</v>
      </c>
      <c r="BK117" s="38">
        <f t="shared" si="111"/>
        <v>0</v>
      </c>
      <c r="BL117" s="38">
        <f t="shared" si="111"/>
        <v>-1</v>
      </c>
      <c r="BM117" s="38">
        <f t="shared" si="111"/>
        <v>-1</v>
      </c>
      <c r="BN117" s="38">
        <f t="shared" si="111"/>
        <v>0</v>
      </c>
      <c r="BP117" s="160">
        <f t="shared" ref="BP117:BY117" si="112">IF(BP116&gt;0,BP116-BP115, " ")</f>
        <v>0</v>
      </c>
      <c r="BQ117" s="160">
        <f t="shared" si="112"/>
        <v>0</v>
      </c>
      <c r="BR117" s="160">
        <f t="shared" si="112"/>
        <v>10.521499840667275</v>
      </c>
      <c r="BS117" s="160">
        <f t="shared" si="112"/>
        <v>8.8943377547673776</v>
      </c>
      <c r="BT117" s="160">
        <f t="shared" si="112"/>
        <v>-2.9511123763064688</v>
      </c>
      <c r="BU117" s="160">
        <f t="shared" si="112"/>
        <v>2.9760096983125663</v>
      </c>
      <c r="BV117" s="160" t="str">
        <f t="shared" si="112"/>
        <v xml:space="preserve"> </v>
      </c>
      <c r="BW117" s="160" t="str">
        <f t="shared" si="112"/>
        <v xml:space="preserve"> </v>
      </c>
      <c r="BX117" s="160" t="str">
        <f t="shared" si="112"/>
        <v xml:space="preserve"> </v>
      </c>
      <c r="BY117" s="160" t="str">
        <f t="shared" si="112"/>
        <v xml:space="preserve"> </v>
      </c>
      <c r="CA117" s="160" t="str">
        <f t="shared" ref="CA117:CJ117" si="113">IF(CA116&gt;0,CA116-CA115, " ")</f>
        <v xml:space="preserve"> </v>
      </c>
      <c r="CB117" s="160" t="str">
        <f t="shared" si="113"/>
        <v xml:space="preserve"> </v>
      </c>
      <c r="CC117" s="160" t="str">
        <f t="shared" si="113"/>
        <v xml:space="preserve"> </v>
      </c>
      <c r="CD117" s="160" t="str">
        <f t="shared" si="113"/>
        <v xml:space="preserve"> </v>
      </c>
      <c r="CE117" s="160" t="str">
        <f t="shared" si="113"/>
        <v xml:space="preserve"> </v>
      </c>
      <c r="CF117" s="160" t="str">
        <f t="shared" si="113"/>
        <v xml:space="preserve"> </v>
      </c>
      <c r="CG117" s="160" t="str">
        <f t="shared" si="113"/>
        <v xml:space="preserve"> </v>
      </c>
      <c r="CH117" s="160" t="str">
        <f t="shared" si="113"/>
        <v xml:space="preserve"> </v>
      </c>
      <c r="CI117" s="160" t="str">
        <f t="shared" si="113"/>
        <v xml:space="preserve"> </v>
      </c>
      <c r="CJ117" s="160" t="str">
        <f t="shared" si="113"/>
        <v xml:space="preserve"> </v>
      </c>
    </row>
    <row r="118" spans="1:90" x14ac:dyDescent="0.2">
      <c r="A118" s="40" t="s">
        <v>10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T118" s="41">
        <f t="shared" ref="AT118:AU118" si="114">(IF(AT116&gt;0,AT117/AT115," "))</f>
        <v>0</v>
      </c>
      <c r="AU118" s="41">
        <f t="shared" si="114"/>
        <v>0</v>
      </c>
      <c r="AV118" s="41">
        <f>(IF(AV116&gt;0,AV117/AV115," "))</f>
        <v>0</v>
      </c>
      <c r="AW118" s="41">
        <f t="shared" ref="AW118:BC118" si="115">(IF(AW116&gt;0,AW117/AW115," "))</f>
        <v>0</v>
      </c>
      <c r="AX118" s="41">
        <f t="shared" si="115"/>
        <v>0</v>
      </c>
      <c r="AY118" s="41">
        <f t="shared" si="115"/>
        <v>0</v>
      </c>
      <c r="AZ118" s="41">
        <f t="shared" si="115"/>
        <v>0</v>
      </c>
      <c r="BA118" s="41">
        <f t="shared" si="115"/>
        <v>0</v>
      </c>
      <c r="BB118" s="41">
        <f t="shared" si="115"/>
        <v>0</v>
      </c>
      <c r="BC118" s="41">
        <f t="shared" si="115"/>
        <v>0</v>
      </c>
      <c r="BE118" s="41">
        <f t="shared" ref="BE118:BF118" si="116">(IF(BE116&gt;0,BE117/BE115," "))</f>
        <v>0</v>
      </c>
      <c r="BF118" s="41">
        <f t="shared" si="116"/>
        <v>0</v>
      </c>
      <c r="BG118" s="41">
        <f>(IF(BG116&gt;0,BG117/BG115," "))</f>
        <v>0</v>
      </c>
      <c r="BH118" s="41">
        <f t="shared" ref="BH118:BN118" si="117">(IF(BH116&gt;0,BH117/BH115," "))</f>
        <v>-2.3938334849427875E-3</v>
      </c>
      <c r="BI118" s="41">
        <f t="shared" si="117"/>
        <v>0</v>
      </c>
      <c r="BJ118" s="41">
        <f t="shared" si="117"/>
        <v>0</v>
      </c>
      <c r="BK118" s="41">
        <f t="shared" si="117"/>
        <v>0</v>
      </c>
      <c r="BL118" s="41">
        <f t="shared" si="117"/>
        <v>-2.4911563947984652E-3</v>
      </c>
      <c r="BM118" s="41">
        <f t="shared" si="117"/>
        <v>-2.5076483273985656E-3</v>
      </c>
      <c r="BN118" s="41">
        <f t="shared" si="117"/>
        <v>0</v>
      </c>
      <c r="BP118" s="161">
        <f t="shared" ref="BP118:BY118" si="118">(IF(BP116&gt;0,BP117/BP115," "))</f>
        <v>0</v>
      </c>
      <c r="BQ118" s="161">
        <f t="shared" si="118"/>
        <v>0</v>
      </c>
      <c r="BR118" s="161">
        <f t="shared" si="118"/>
        <v>3.30263964310369E-2</v>
      </c>
      <c r="BS118" s="161">
        <f t="shared" si="118"/>
        <v>2.8217569733399995E-2</v>
      </c>
      <c r="BT118" s="161">
        <f t="shared" si="118"/>
        <v>-9.3849640219267096E-3</v>
      </c>
      <c r="BU118" s="161">
        <f t="shared" si="118"/>
        <v>9.6272362924926976E-3</v>
      </c>
      <c r="BV118" s="161" t="str">
        <f t="shared" si="118"/>
        <v xml:space="preserve"> </v>
      </c>
      <c r="BW118" s="161" t="str">
        <f t="shared" si="118"/>
        <v xml:space="preserve"> </v>
      </c>
      <c r="BX118" s="161" t="str">
        <f t="shared" si="118"/>
        <v xml:space="preserve"> </v>
      </c>
      <c r="BY118" s="161" t="str">
        <f t="shared" si="118"/>
        <v xml:space="preserve"> </v>
      </c>
      <c r="CA118" s="161" t="str">
        <f t="shared" ref="CA118:CJ118" si="119">(IF(CA116&gt;0,CA117/CA115," "))</f>
        <v xml:space="preserve"> </v>
      </c>
      <c r="CB118" s="161" t="str">
        <f t="shared" si="119"/>
        <v xml:space="preserve"> </v>
      </c>
      <c r="CC118" s="161" t="str">
        <f t="shared" si="119"/>
        <v xml:space="preserve"> </v>
      </c>
      <c r="CD118" s="161" t="str">
        <f t="shared" si="119"/>
        <v xml:space="preserve"> </v>
      </c>
      <c r="CE118" s="161" t="str">
        <f t="shared" si="119"/>
        <v xml:space="preserve"> </v>
      </c>
      <c r="CF118" s="161" t="str">
        <f t="shared" si="119"/>
        <v xml:space="preserve"> </v>
      </c>
      <c r="CG118" s="161" t="str">
        <f t="shared" si="119"/>
        <v xml:space="preserve"> </v>
      </c>
      <c r="CH118" s="161" t="str">
        <f t="shared" si="119"/>
        <v xml:space="preserve"> </v>
      </c>
      <c r="CI118" s="161" t="str">
        <f t="shared" si="119"/>
        <v xml:space="preserve"> </v>
      </c>
      <c r="CJ118" s="161" t="str">
        <f t="shared" si="119"/>
        <v xml:space="preserve"> </v>
      </c>
    </row>
    <row r="119" spans="1:90" x14ac:dyDescent="0.2"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</row>
    <row r="120" spans="1:90" x14ac:dyDescent="0.2">
      <c r="A120" s="22" t="s">
        <v>58</v>
      </c>
      <c r="B120" s="63" t="s">
        <v>70</v>
      </c>
      <c r="C120" s="63" t="s">
        <v>71</v>
      </c>
      <c r="D120" s="63" t="s">
        <v>72</v>
      </c>
      <c r="E120" s="63" t="s">
        <v>73</v>
      </c>
      <c r="F120" s="63" t="s">
        <v>74</v>
      </c>
      <c r="G120" s="63" t="s">
        <v>75</v>
      </c>
      <c r="H120" s="63" t="s">
        <v>76</v>
      </c>
      <c r="I120" s="63" t="s">
        <v>77</v>
      </c>
      <c r="J120" s="63" t="s">
        <v>78</v>
      </c>
      <c r="K120" s="63" t="s">
        <v>79</v>
      </c>
      <c r="L120" s="63"/>
      <c r="M120" s="63" t="s">
        <v>80</v>
      </c>
      <c r="N120" s="63" t="s">
        <v>81</v>
      </c>
      <c r="O120" s="63" t="s">
        <v>82</v>
      </c>
      <c r="P120" s="63" t="s">
        <v>83</v>
      </c>
      <c r="Q120" s="63" t="s">
        <v>84</v>
      </c>
      <c r="R120" s="63" t="s">
        <v>85</v>
      </c>
      <c r="S120" s="63" t="s">
        <v>86</v>
      </c>
      <c r="T120" s="63" t="s">
        <v>87</v>
      </c>
      <c r="U120" s="63" t="s">
        <v>88</v>
      </c>
      <c r="V120" s="63" t="s">
        <v>89</v>
      </c>
      <c r="X120" s="63" t="s">
        <v>90</v>
      </c>
      <c r="Y120" s="63" t="s">
        <v>91</v>
      </c>
      <c r="Z120" s="63" t="s">
        <v>92</v>
      </c>
      <c r="AA120" s="63" t="s">
        <v>93</v>
      </c>
      <c r="AB120" s="63" t="s">
        <v>94</v>
      </c>
      <c r="AC120" s="63" t="s">
        <v>95</v>
      </c>
      <c r="AD120" s="63" t="s">
        <v>96</v>
      </c>
      <c r="AE120" s="63" t="s">
        <v>97</v>
      </c>
      <c r="AF120" s="63" t="s">
        <v>98</v>
      </c>
      <c r="AG120" s="63" t="s">
        <v>99</v>
      </c>
      <c r="AI120" s="63" t="s">
        <v>100</v>
      </c>
      <c r="AJ120" s="63" t="s">
        <v>101</v>
      </c>
      <c r="AK120" s="63" t="s">
        <v>102</v>
      </c>
      <c r="AL120" s="63" t="s">
        <v>103</v>
      </c>
      <c r="AM120" s="63" t="s">
        <v>104</v>
      </c>
      <c r="AN120" s="63" t="s">
        <v>105</v>
      </c>
      <c r="AO120" s="63" t="s">
        <v>106</v>
      </c>
      <c r="AP120" s="63" t="s">
        <v>107</v>
      </c>
      <c r="AQ120" s="63" t="s">
        <v>108</v>
      </c>
      <c r="AR120" s="63" t="s">
        <v>109</v>
      </c>
      <c r="AT120" s="63" t="s">
        <v>126</v>
      </c>
      <c r="AU120" s="63" t="s">
        <v>127</v>
      </c>
      <c r="AV120" s="63" t="s">
        <v>128</v>
      </c>
      <c r="AW120" s="63" t="s">
        <v>129</v>
      </c>
      <c r="AX120" s="63" t="s">
        <v>130</v>
      </c>
      <c r="AY120" s="63" t="s">
        <v>131</v>
      </c>
      <c r="AZ120" s="63" t="s">
        <v>132</v>
      </c>
      <c r="BA120" s="63" t="s">
        <v>133</v>
      </c>
      <c r="BB120" s="63" t="s">
        <v>134</v>
      </c>
      <c r="BC120" s="63" t="s">
        <v>135</v>
      </c>
      <c r="BE120" s="63" t="s">
        <v>136</v>
      </c>
      <c r="BF120" s="63" t="s">
        <v>137</v>
      </c>
      <c r="BG120" s="63" t="s">
        <v>138</v>
      </c>
      <c r="BH120" s="63" t="s">
        <v>139</v>
      </c>
      <c r="BI120" s="63" t="s">
        <v>140</v>
      </c>
      <c r="BJ120" s="63" t="s">
        <v>141</v>
      </c>
      <c r="BK120" s="63" t="s">
        <v>142</v>
      </c>
      <c r="BL120" s="63" t="s">
        <v>143</v>
      </c>
      <c r="BM120" s="63" t="s">
        <v>144</v>
      </c>
      <c r="BN120" s="63" t="s">
        <v>145</v>
      </c>
      <c r="BP120" s="173" t="s">
        <v>191</v>
      </c>
      <c r="BQ120" s="173" t="s">
        <v>173</v>
      </c>
      <c r="BR120" s="173" t="s">
        <v>174</v>
      </c>
      <c r="BS120" s="173" t="s">
        <v>175</v>
      </c>
      <c r="BT120" s="173" t="s">
        <v>176</v>
      </c>
      <c r="BU120" s="173" t="s">
        <v>177</v>
      </c>
      <c r="BV120" s="173" t="s">
        <v>178</v>
      </c>
      <c r="BW120" s="173" t="s">
        <v>179</v>
      </c>
      <c r="BX120" s="173" t="s">
        <v>180</v>
      </c>
      <c r="BY120" s="173" t="s">
        <v>181</v>
      </c>
      <c r="BZ120" s="174"/>
      <c r="CA120" s="173" t="s">
        <v>192</v>
      </c>
      <c r="CB120" s="173" t="s">
        <v>182</v>
      </c>
      <c r="CC120" s="173" t="s">
        <v>183</v>
      </c>
      <c r="CD120" s="173" t="s">
        <v>184</v>
      </c>
      <c r="CE120" s="173" t="s">
        <v>185</v>
      </c>
      <c r="CF120" s="173" t="s">
        <v>186</v>
      </c>
      <c r="CG120" s="173" t="s">
        <v>187</v>
      </c>
      <c r="CH120" s="173" t="s">
        <v>188</v>
      </c>
      <c r="CI120" s="173" t="s">
        <v>189</v>
      </c>
      <c r="CJ120" s="173" t="s">
        <v>190</v>
      </c>
      <c r="CL120">
        <v>11</v>
      </c>
    </row>
    <row r="121" spans="1:90" s="70" customFormat="1" x14ac:dyDescent="0.2">
      <c r="A121" s="3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>
        <v>11</v>
      </c>
      <c r="BF121" s="93"/>
      <c r="BG121" s="93"/>
      <c r="BH121" s="93"/>
      <c r="BI121" s="93"/>
      <c r="BJ121" s="93"/>
      <c r="BK121" s="93"/>
      <c r="BL121" s="93"/>
      <c r="BM121" s="93"/>
      <c r="BN121" s="93"/>
    </row>
    <row r="122" spans="1:90" s="70" customFormat="1" x14ac:dyDescent="0.2">
      <c r="A122" s="120" t="str">
        <f>D1</f>
        <v>Feb 2024 FC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7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I122" s="135"/>
      <c r="AJ122" s="135"/>
      <c r="AK122" s="135"/>
      <c r="AL122" s="135"/>
      <c r="AM122" s="135"/>
      <c r="AN122" s="79"/>
      <c r="AO122" s="79"/>
      <c r="AP122" s="79"/>
      <c r="AQ122" s="79"/>
      <c r="AR122" s="79"/>
      <c r="AT122" s="36">
        <v>280.20999999999998</v>
      </c>
      <c r="AU122" s="36">
        <v>262.61</v>
      </c>
      <c r="AV122" s="36">
        <v>256.61</v>
      </c>
      <c r="AW122" s="36">
        <v>246.48</v>
      </c>
      <c r="AX122" s="36">
        <v>245.56</v>
      </c>
      <c r="AY122" s="36">
        <v>244.27</v>
      </c>
      <c r="AZ122" s="36">
        <v>249.68</v>
      </c>
      <c r="BA122" s="36">
        <v>247.27</v>
      </c>
      <c r="BB122" s="36">
        <v>244.27</v>
      </c>
      <c r="BC122" s="36">
        <v>239.27</v>
      </c>
      <c r="BD122" s="36"/>
      <c r="BE122" s="36">
        <v>304.93</v>
      </c>
      <c r="BF122" s="36">
        <v>284.49</v>
      </c>
      <c r="BG122" s="36">
        <v>287.38</v>
      </c>
      <c r="BH122" s="36">
        <v>281.70000000000005</v>
      </c>
      <c r="BI122" s="36">
        <v>280.92</v>
      </c>
      <c r="BJ122" s="36">
        <v>281.12</v>
      </c>
      <c r="BK122" s="36">
        <v>281.59999999999997</v>
      </c>
      <c r="BL122" s="36">
        <v>275.28000000000003</v>
      </c>
      <c r="BM122" s="36">
        <v>274.8</v>
      </c>
      <c r="BN122" s="36">
        <v>274.45</v>
      </c>
      <c r="BP122" s="36">
        <v>371.81000000000006</v>
      </c>
      <c r="BQ122" s="36">
        <v>352.99</v>
      </c>
      <c r="BR122" s="36">
        <v>336.96888413358937</v>
      </c>
      <c r="BS122" s="36">
        <v>330.308771175559</v>
      </c>
      <c r="BT122" s="36">
        <v>329.39417819892805</v>
      </c>
      <c r="BU122" s="36">
        <v>329.62868921857699</v>
      </c>
      <c r="BV122" s="36">
        <v>330.19151566573441</v>
      </c>
      <c r="BW122" s="36">
        <v>322.78096744482741</v>
      </c>
      <c r="BX122" s="36">
        <v>322.21814099766988</v>
      </c>
      <c r="BY122" s="36">
        <v>321.80774671328419</v>
      </c>
      <c r="CA122" s="36">
        <v>325.63365409871608</v>
      </c>
      <c r="CB122" s="36">
        <v>303.80585135783213</v>
      </c>
      <c r="CC122" s="36">
        <v>306.89207199976727</v>
      </c>
      <c r="CD122" s="36">
        <v>300.82642035748643</v>
      </c>
      <c r="CE122" s="36">
        <v>299.99346115308867</v>
      </c>
      <c r="CF122" s="36">
        <v>300.20704043626756</v>
      </c>
      <c r="CG122" s="36">
        <v>300.71963071589687</v>
      </c>
      <c r="CH122" s="36">
        <v>293.9705253674436</v>
      </c>
      <c r="CI122" s="36">
        <v>293.45793508781418</v>
      </c>
      <c r="CJ122" s="36">
        <v>293.08417134225112</v>
      </c>
    </row>
    <row r="123" spans="1:90" x14ac:dyDescent="0.2">
      <c r="A123" s="13" t="s">
        <v>8</v>
      </c>
      <c r="B123" s="14">
        <v>175</v>
      </c>
      <c r="C123" s="14">
        <v>156.59</v>
      </c>
      <c r="D123" s="14">
        <v>155.6</v>
      </c>
      <c r="E123" s="14">
        <v>161.51999999999998</v>
      </c>
      <c r="F123" s="14">
        <v>154.72</v>
      </c>
      <c r="G123" s="14">
        <v>159.72</v>
      </c>
      <c r="H123" s="14">
        <v>164.48000000000002</v>
      </c>
      <c r="I123" s="14">
        <v>160.16</v>
      </c>
      <c r="J123" s="14">
        <v>157.44999999999999</v>
      </c>
      <c r="K123" s="14">
        <v>154.88</v>
      </c>
      <c r="L123" s="46"/>
      <c r="M123" s="14">
        <v>125.4</v>
      </c>
      <c r="N123" s="14">
        <v>118.47999999999999</v>
      </c>
      <c r="O123" s="14">
        <v>116.72</v>
      </c>
      <c r="P123" s="14">
        <v>112.72</v>
      </c>
      <c r="Q123" s="14">
        <v>115.08000000000001</v>
      </c>
      <c r="R123" s="14">
        <v>119.03999999999999</v>
      </c>
      <c r="S123" s="14">
        <v>121.16</v>
      </c>
      <c r="T123" s="14">
        <v>116.32</v>
      </c>
      <c r="U123" s="14">
        <v>116.56</v>
      </c>
      <c r="V123" s="14">
        <v>115.56</v>
      </c>
      <c r="X123" s="14">
        <v>249.82999999999998</v>
      </c>
      <c r="Y123" s="14">
        <v>241.88</v>
      </c>
      <c r="Z123" s="14">
        <v>231.73</v>
      </c>
      <c r="AA123" s="14">
        <v>222.19</v>
      </c>
      <c r="AB123" s="14">
        <v>220.85</v>
      </c>
      <c r="AC123" s="14">
        <v>213.89</v>
      </c>
      <c r="AD123" s="14">
        <v>211.51</v>
      </c>
      <c r="AE123" s="14">
        <v>208.47</v>
      </c>
      <c r="AF123" s="14">
        <v>208.56</v>
      </c>
      <c r="AG123" s="14">
        <v>207</v>
      </c>
      <c r="AI123" s="54">
        <v>283</v>
      </c>
      <c r="AJ123" s="54">
        <v>277.05999999999995</v>
      </c>
      <c r="AK123" s="54">
        <v>274.36</v>
      </c>
      <c r="AL123" s="54">
        <v>275.36</v>
      </c>
      <c r="AM123" s="54">
        <v>273.83000000000004</v>
      </c>
      <c r="AN123" s="54">
        <v>270.83000000000004</v>
      </c>
      <c r="AO123" s="54">
        <v>269.83000000000004</v>
      </c>
      <c r="AP123" s="54">
        <v>267.32</v>
      </c>
      <c r="AQ123" s="54">
        <v>269.36</v>
      </c>
      <c r="AR123" s="54">
        <v>268.64</v>
      </c>
      <c r="AT123" s="153">
        <v>280.20999999999998</v>
      </c>
      <c r="AU123" s="46">
        <v>262.61</v>
      </c>
      <c r="AV123" s="46">
        <v>256.61</v>
      </c>
      <c r="AW123" s="46">
        <v>246.48</v>
      </c>
      <c r="AX123" s="46">
        <v>245.56</v>
      </c>
      <c r="AY123" s="46">
        <v>244.27</v>
      </c>
      <c r="AZ123" s="46">
        <v>249.68</v>
      </c>
      <c r="BA123" s="46">
        <v>247.27</v>
      </c>
      <c r="BB123" s="46">
        <v>244.27</v>
      </c>
      <c r="BC123" s="46">
        <v>239.27</v>
      </c>
      <c r="BD123" s="33"/>
      <c r="BE123" s="46">
        <v>304.93</v>
      </c>
      <c r="BF123" s="46">
        <v>284.49</v>
      </c>
      <c r="BG123" s="46">
        <v>287.38</v>
      </c>
      <c r="BH123" s="46">
        <v>281.70000000000005</v>
      </c>
      <c r="BI123" s="46">
        <v>280.92</v>
      </c>
      <c r="BJ123" s="46">
        <v>282.12</v>
      </c>
      <c r="BK123" s="46">
        <v>281.59999999999997</v>
      </c>
      <c r="BL123" s="46">
        <v>275.28000000000003</v>
      </c>
      <c r="BM123" s="46">
        <v>273.8</v>
      </c>
      <c r="BN123" s="46">
        <v>274.45</v>
      </c>
      <c r="BP123" s="159">
        <v>371.81000000000006</v>
      </c>
      <c r="BQ123" s="159">
        <v>351.32</v>
      </c>
      <c r="BR123" s="159">
        <v>346.72</v>
      </c>
      <c r="BS123" s="159">
        <v>341.8</v>
      </c>
      <c r="BT123" s="159">
        <v>332.13</v>
      </c>
      <c r="BU123" s="159">
        <v>331.14000000000004</v>
      </c>
      <c r="BV123" s="159"/>
      <c r="BW123" s="159"/>
      <c r="BX123" s="159"/>
      <c r="BY123" s="159"/>
      <c r="CA123" s="159"/>
      <c r="CB123" s="159"/>
      <c r="CC123" s="159"/>
      <c r="CD123" s="159"/>
      <c r="CE123" s="159"/>
      <c r="CF123" s="159"/>
      <c r="CG123" s="159"/>
      <c r="CH123" s="159"/>
      <c r="CI123" s="159"/>
      <c r="CJ123" s="159"/>
    </row>
    <row r="124" spans="1:90" x14ac:dyDescent="0.2">
      <c r="A124" s="35" t="s">
        <v>9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T124" s="38">
        <f t="shared" ref="AT124:BC124" si="120">IF(AT123&gt;0,AT123-AT122, " ")</f>
        <v>0</v>
      </c>
      <c r="AU124" s="38">
        <f t="shared" si="120"/>
        <v>0</v>
      </c>
      <c r="AV124" s="38">
        <f t="shared" si="120"/>
        <v>0</v>
      </c>
      <c r="AW124" s="38">
        <f t="shared" si="120"/>
        <v>0</v>
      </c>
      <c r="AX124" s="38">
        <f t="shared" si="120"/>
        <v>0</v>
      </c>
      <c r="AY124" s="38">
        <f t="shared" si="120"/>
        <v>0</v>
      </c>
      <c r="AZ124" s="38">
        <f t="shared" si="120"/>
        <v>0</v>
      </c>
      <c r="BA124" s="38">
        <f t="shared" si="120"/>
        <v>0</v>
      </c>
      <c r="BB124" s="38">
        <f t="shared" si="120"/>
        <v>0</v>
      </c>
      <c r="BC124" s="38">
        <f t="shared" si="120"/>
        <v>0</v>
      </c>
      <c r="BE124" s="38">
        <f t="shared" ref="BE124:BN124" si="121">IF(BE123&gt;0,BE123-BE122, " ")</f>
        <v>0</v>
      </c>
      <c r="BF124" s="38">
        <f t="shared" si="121"/>
        <v>0</v>
      </c>
      <c r="BG124" s="38">
        <f t="shared" si="121"/>
        <v>0</v>
      </c>
      <c r="BH124" s="38">
        <f t="shared" si="121"/>
        <v>0</v>
      </c>
      <c r="BI124" s="38">
        <f t="shared" si="121"/>
        <v>0</v>
      </c>
      <c r="BJ124" s="38">
        <f t="shared" si="121"/>
        <v>1</v>
      </c>
      <c r="BK124" s="38">
        <f t="shared" si="121"/>
        <v>0</v>
      </c>
      <c r="BL124" s="38">
        <f t="shared" si="121"/>
        <v>0</v>
      </c>
      <c r="BM124" s="38">
        <f t="shared" si="121"/>
        <v>-1</v>
      </c>
      <c r="BN124" s="38">
        <f t="shared" si="121"/>
        <v>0</v>
      </c>
      <c r="BP124" s="160">
        <f t="shared" ref="BP124:BY124" si="122">IF(BP123&gt;0,BP123-BP122, " ")</f>
        <v>0</v>
      </c>
      <c r="BQ124" s="160">
        <f t="shared" si="122"/>
        <v>-1.6700000000000159</v>
      </c>
      <c r="BR124" s="160">
        <f t="shared" si="122"/>
        <v>9.7511158664106574</v>
      </c>
      <c r="BS124" s="160">
        <f t="shared" si="122"/>
        <v>11.491228824441009</v>
      </c>
      <c r="BT124" s="160">
        <f t="shared" si="122"/>
        <v>2.7358218010719497</v>
      </c>
      <c r="BU124" s="160">
        <f t="shared" si="122"/>
        <v>1.5113107814230489</v>
      </c>
      <c r="BV124" s="160" t="str">
        <f t="shared" si="122"/>
        <v xml:space="preserve"> </v>
      </c>
      <c r="BW124" s="160" t="str">
        <f t="shared" si="122"/>
        <v xml:space="preserve"> </v>
      </c>
      <c r="BX124" s="160" t="str">
        <f t="shared" si="122"/>
        <v xml:space="preserve"> </v>
      </c>
      <c r="BY124" s="160" t="str">
        <f t="shared" si="122"/>
        <v xml:space="preserve"> </v>
      </c>
      <c r="CA124" s="160" t="str">
        <f t="shared" ref="CA124:CJ124" si="123">IF(CA123&gt;0,CA123-CA122, " ")</f>
        <v xml:space="preserve"> </v>
      </c>
      <c r="CB124" s="160" t="str">
        <f t="shared" si="123"/>
        <v xml:space="preserve"> </v>
      </c>
      <c r="CC124" s="160" t="str">
        <f t="shared" si="123"/>
        <v xml:space="preserve"> </v>
      </c>
      <c r="CD124" s="160" t="str">
        <f t="shared" si="123"/>
        <v xml:space="preserve"> </v>
      </c>
      <c r="CE124" s="160" t="str">
        <f t="shared" si="123"/>
        <v xml:space="preserve"> </v>
      </c>
      <c r="CF124" s="160" t="str">
        <f t="shared" si="123"/>
        <v xml:space="preserve"> </v>
      </c>
      <c r="CG124" s="160" t="str">
        <f t="shared" si="123"/>
        <v xml:space="preserve"> </v>
      </c>
      <c r="CH124" s="160" t="str">
        <f t="shared" si="123"/>
        <v xml:space="preserve"> </v>
      </c>
      <c r="CI124" s="160" t="str">
        <f t="shared" si="123"/>
        <v xml:space="preserve"> </v>
      </c>
      <c r="CJ124" s="160" t="str">
        <f t="shared" si="123"/>
        <v xml:space="preserve"> </v>
      </c>
    </row>
    <row r="125" spans="1:90" x14ac:dyDescent="0.2">
      <c r="A125" s="40" t="s">
        <v>10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T125" s="41">
        <f t="shared" ref="AT125:AU125" si="124">(IF(AT123&gt;0,AT124/AT122," "))</f>
        <v>0</v>
      </c>
      <c r="AU125" s="41">
        <f t="shared" si="124"/>
        <v>0</v>
      </c>
      <c r="AV125" s="41">
        <f>(IF(AV123&gt;0,AV124/AV122," "))</f>
        <v>0</v>
      </c>
      <c r="AW125" s="41">
        <f t="shared" ref="AW125:BC125" si="125">(IF(AW123&gt;0,AW124/AW122," "))</f>
        <v>0</v>
      </c>
      <c r="AX125" s="41">
        <f t="shared" si="125"/>
        <v>0</v>
      </c>
      <c r="AY125" s="41">
        <f t="shared" si="125"/>
        <v>0</v>
      </c>
      <c r="AZ125" s="41">
        <f t="shared" si="125"/>
        <v>0</v>
      </c>
      <c r="BA125" s="41">
        <f t="shared" si="125"/>
        <v>0</v>
      </c>
      <c r="BB125" s="41">
        <f t="shared" si="125"/>
        <v>0</v>
      </c>
      <c r="BC125" s="41">
        <f t="shared" si="125"/>
        <v>0</v>
      </c>
      <c r="BE125" s="41">
        <f t="shared" ref="BE125:BF125" si="126">(IF(BE123&gt;0,BE124/BE122," "))</f>
        <v>0</v>
      </c>
      <c r="BF125" s="41">
        <f t="shared" si="126"/>
        <v>0</v>
      </c>
      <c r="BG125" s="41">
        <f>(IF(BG123&gt;0,BG124/BG122," "))</f>
        <v>0</v>
      </c>
      <c r="BH125" s="41">
        <f t="shared" ref="BH125:BN125" si="127">(IF(BH123&gt;0,BH124/BH122," "))</f>
        <v>0</v>
      </c>
      <c r="BI125" s="41">
        <f t="shared" si="127"/>
        <v>0</v>
      </c>
      <c r="BJ125" s="41">
        <f t="shared" si="127"/>
        <v>3.5571997723392143E-3</v>
      </c>
      <c r="BK125" s="41">
        <f t="shared" si="127"/>
        <v>0</v>
      </c>
      <c r="BL125" s="41">
        <f t="shared" si="127"/>
        <v>0</v>
      </c>
      <c r="BM125" s="41">
        <f t="shared" si="127"/>
        <v>-3.6390101892285298E-3</v>
      </c>
      <c r="BN125" s="41">
        <f t="shared" si="127"/>
        <v>0</v>
      </c>
      <c r="BP125" s="161">
        <f t="shared" ref="BP125:BY125" si="128">(IF(BP123&gt;0,BP124/BP122," "))</f>
        <v>0</v>
      </c>
      <c r="BQ125" s="161">
        <f t="shared" si="128"/>
        <v>-4.7310122099776643E-3</v>
      </c>
      <c r="BR125" s="161">
        <f t="shared" si="128"/>
        <v>2.8937733795458942E-2</v>
      </c>
      <c r="BS125" s="161">
        <f t="shared" si="128"/>
        <v>3.4789354165631357E-2</v>
      </c>
      <c r="BT125" s="161">
        <f t="shared" si="128"/>
        <v>8.3056167417134182E-3</v>
      </c>
      <c r="BU125" s="161">
        <f t="shared" si="128"/>
        <v>4.5848884846940545E-3</v>
      </c>
      <c r="BV125" s="161" t="str">
        <f t="shared" si="128"/>
        <v xml:space="preserve"> </v>
      </c>
      <c r="BW125" s="161" t="str">
        <f t="shared" si="128"/>
        <v xml:space="preserve"> </v>
      </c>
      <c r="BX125" s="161" t="str">
        <f t="shared" si="128"/>
        <v xml:space="preserve"> </v>
      </c>
      <c r="BY125" s="161" t="str">
        <f t="shared" si="128"/>
        <v xml:space="preserve"> </v>
      </c>
      <c r="CA125" s="161" t="str">
        <f t="shared" ref="CA125:CJ125" si="129">(IF(CA123&gt;0,CA124/CA122," "))</f>
        <v xml:space="preserve"> </v>
      </c>
      <c r="CB125" s="161" t="str">
        <f t="shared" si="129"/>
        <v xml:space="preserve"> </v>
      </c>
      <c r="CC125" s="161" t="str">
        <f t="shared" si="129"/>
        <v xml:space="preserve"> </v>
      </c>
      <c r="CD125" s="161" t="str">
        <f t="shared" si="129"/>
        <v xml:space="preserve"> </v>
      </c>
      <c r="CE125" s="161" t="str">
        <f t="shared" si="129"/>
        <v xml:space="preserve"> </v>
      </c>
      <c r="CF125" s="161" t="str">
        <f t="shared" si="129"/>
        <v xml:space="preserve"> </v>
      </c>
      <c r="CG125" s="161" t="str">
        <f t="shared" si="129"/>
        <v xml:space="preserve"> </v>
      </c>
      <c r="CH125" s="161" t="str">
        <f t="shared" si="129"/>
        <v xml:space="preserve"> </v>
      </c>
      <c r="CI125" s="161" t="str">
        <f t="shared" si="129"/>
        <v xml:space="preserve"> </v>
      </c>
      <c r="CJ125" s="161" t="str">
        <f t="shared" si="129"/>
        <v xml:space="preserve"> </v>
      </c>
    </row>
    <row r="126" spans="1:90" x14ac:dyDescent="0.2"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</row>
    <row r="127" spans="1:90" x14ac:dyDescent="0.2">
      <c r="A127" s="22" t="s">
        <v>59</v>
      </c>
      <c r="B127" s="63" t="s">
        <v>70</v>
      </c>
      <c r="C127" s="63" t="s">
        <v>71</v>
      </c>
      <c r="D127" s="63" t="s">
        <v>72</v>
      </c>
      <c r="E127" s="63" t="s">
        <v>73</v>
      </c>
      <c r="F127" s="63" t="s">
        <v>74</v>
      </c>
      <c r="G127" s="63" t="s">
        <v>75</v>
      </c>
      <c r="H127" s="63" t="s">
        <v>76</v>
      </c>
      <c r="I127" s="63" t="s">
        <v>77</v>
      </c>
      <c r="J127" s="63" t="s">
        <v>78</v>
      </c>
      <c r="K127" s="63" t="s">
        <v>79</v>
      </c>
      <c r="L127" s="63"/>
      <c r="M127" s="63" t="s">
        <v>80</v>
      </c>
      <c r="N127" s="63" t="s">
        <v>81</v>
      </c>
      <c r="O127" s="63" t="s">
        <v>82</v>
      </c>
      <c r="P127" s="63" t="s">
        <v>83</v>
      </c>
      <c r="Q127" s="63" t="s">
        <v>84</v>
      </c>
      <c r="R127" s="63" t="s">
        <v>85</v>
      </c>
      <c r="S127" s="63" t="s">
        <v>86</v>
      </c>
      <c r="T127" s="63" t="s">
        <v>87</v>
      </c>
      <c r="U127" s="63" t="s">
        <v>88</v>
      </c>
      <c r="V127" s="63" t="s">
        <v>89</v>
      </c>
      <c r="X127" s="63" t="s">
        <v>90</v>
      </c>
      <c r="Y127" s="63" t="s">
        <v>91</v>
      </c>
      <c r="Z127" s="63" t="s">
        <v>92</v>
      </c>
      <c r="AA127" s="63" t="s">
        <v>93</v>
      </c>
      <c r="AB127" s="63" t="s">
        <v>94</v>
      </c>
      <c r="AC127" s="63" t="s">
        <v>95</v>
      </c>
      <c r="AD127" s="63" t="s">
        <v>96</v>
      </c>
      <c r="AE127" s="63" t="s">
        <v>97</v>
      </c>
      <c r="AF127" s="63" t="s">
        <v>98</v>
      </c>
      <c r="AG127" s="63" t="s">
        <v>99</v>
      </c>
      <c r="AI127" s="63" t="s">
        <v>100</v>
      </c>
      <c r="AJ127" s="63" t="s">
        <v>101</v>
      </c>
      <c r="AK127" s="63" t="s">
        <v>102</v>
      </c>
      <c r="AL127" s="63" t="s">
        <v>103</v>
      </c>
      <c r="AM127" s="63" t="s">
        <v>104</v>
      </c>
      <c r="AN127" s="63" t="s">
        <v>105</v>
      </c>
      <c r="AO127" s="63" t="s">
        <v>106</v>
      </c>
      <c r="AP127" s="63" t="s">
        <v>107</v>
      </c>
      <c r="AQ127" s="63" t="s">
        <v>108</v>
      </c>
      <c r="AR127" s="63" t="s">
        <v>109</v>
      </c>
      <c r="AT127" s="63" t="s">
        <v>126</v>
      </c>
      <c r="AU127" s="63" t="s">
        <v>127</v>
      </c>
      <c r="AV127" s="63" t="s">
        <v>128</v>
      </c>
      <c r="AW127" s="63" t="s">
        <v>129</v>
      </c>
      <c r="AX127" s="63" t="s">
        <v>130</v>
      </c>
      <c r="AY127" s="63" t="s">
        <v>131</v>
      </c>
      <c r="AZ127" s="63" t="s">
        <v>132</v>
      </c>
      <c r="BA127" s="63" t="s">
        <v>133</v>
      </c>
      <c r="BB127" s="63" t="s">
        <v>134</v>
      </c>
      <c r="BC127" s="63" t="s">
        <v>135</v>
      </c>
      <c r="BE127" s="63" t="s">
        <v>136</v>
      </c>
      <c r="BF127" s="63" t="s">
        <v>137</v>
      </c>
      <c r="BG127" s="63" t="s">
        <v>138</v>
      </c>
      <c r="BH127" s="63" t="s">
        <v>139</v>
      </c>
      <c r="BI127" s="63" t="s">
        <v>140</v>
      </c>
      <c r="BJ127" s="63" t="s">
        <v>141</v>
      </c>
      <c r="BK127" s="63" t="s">
        <v>142</v>
      </c>
      <c r="BL127" s="63" t="s">
        <v>143</v>
      </c>
      <c r="BM127" s="63" t="s">
        <v>144</v>
      </c>
      <c r="BN127" s="63" t="s">
        <v>145</v>
      </c>
      <c r="BP127" s="173" t="s">
        <v>191</v>
      </c>
      <c r="BQ127" s="173" t="s">
        <v>173</v>
      </c>
      <c r="BR127" s="173" t="s">
        <v>174</v>
      </c>
      <c r="BS127" s="173" t="s">
        <v>175</v>
      </c>
      <c r="BT127" s="173" t="s">
        <v>176</v>
      </c>
      <c r="BU127" s="173" t="s">
        <v>177</v>
      </c>
      <c r="BV127" s="173" t="s">
        <v>178</v>
      </c>
      <c r="BW127" s="173" t="s">
        <v>179</v>
      </c>
      <c r="BX127" s="173" t="s">
        <v>180</v>
      </c>
      <c r="BY127" s="173" t="s">
        <v>181</v>
      </c>
      <c r="BZ127" s="174"/>
      <c r="CA127" s="173" t="s">
        <v>192</v>
      </c>
      <c r="CB127" s="173" t="s">
        <v>182</v>
      </c>
      <c r="CC127" s="173" t="s">
        <v>183</v>
      </c>
      <c r="CD127" s="173" t="s">
        <v>184</v>
      </c>
      <c r="CE127" s="173" t="s">
        <v>185</v>
      </c>
      <c r="CF127" s="173" t="s">
        <v>186</v>
      </c>
      <c r="CG127" s="173" t="s">
        <v>187</v>
      </c>
      <c r="CH127" s="173" t="s">
        <v>188</v>
      </c>
      <c r="CI127" s="173" t="s">
        <v>189</v>
      </c>
      <c r="CJ127" s="173" t="s">
        <v>190</v>
      </c>
      <c r="CL127">
        <v>12</v>
      </c>
    </row>
    <row r="128" spans="1:90" s="70" customFormat="1" x14ac:dyDescent="0.2">
      <c r="A128" s="3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>
        <v>12</v>
      </c>
      <c r="BF128" s="93"/>
      <c r="BG128" s="93"/>
      <c r="BH128" s="93"/>
      <c r="BI128" s="93"/>
      <c r="BJ128" s="93"/>
      <c r="BK128" s="93"/>
      <c r="BL128" s="93"/>
      <c r="BM128" s="93"/>
      <c r="BN128" s="93"/>
    </row>
    <row r="129" spans="1:88" s="70" customFormat="1" x14ac:dyDescent="0.2">
      <c r="A129" s="120" t="str">
        <f>D1</f>
        <v>Feb 2024 FC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7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I129" s="37"/>
      <c r="AJ129" s="37"/>
      <c r="AK129" s="35"/>
      <c r="AL129" s="35"/>
      <c r="AM129" s="35"/>
      <c r="AN129" s="79"/>
      <c r="AO129" s="79"/>
      <c r="AP129" s="79"/>
      <c r="AQ129" s="79"/>
      <c r="AR129" s="79"/>
      <c r="AT129" s="36">
        <v>262.60000000000002</v>
      </c>
      <c r="AU129" s="36">
        <v>255.20999999999998</v>
      </c>
      <c r="AV129" s="36">
        <v>249.14999999999998</v>
      </c>
      <c r="AW129" s="36">
        <v>246.27999999999997</v>
      </c>
      <c r="AX129" s="36">
        <v>246.92000000000002</v>
      </c>
      <c r="AY129" s="36">
        <v>249.12</v>
      </c>
      <c r="AZ129" s="36">
        <v>245.42000000000002</v>
      </c>
      <c r="BA129" s="36">
        <v>245.55</v>
      </c>
      <c r="BB129" s="36">
        <v>245.71999999999997</v>
      </c>
      <c r="BC129" s="36">
        <v>247.64999999999998</v>
      </c>
      <c r="BD129" s="36"/>
      <c r="BE129" s="36">
        <v>237.07</v>
      </c>
      <c r="BF129" s="36">
        <v>232.3</v>
      </c>
      <c r="BG129" s="36">
        <v>232.13</v>
      </c>
      <c r="BH129" s="36">
        <v>234.98999999999998</v>
      </c>
      <c r="BI129" s="36">
        <v>232.82</v>
      </c>
      <c r="BJ129" s="36">
        <v>233.55</v>
      </c>
      <c r="BK129" s="36">
        <v>229.51</v>
      </c>
      <c r="BL129" s="36">
        <v>228.59</v>
      </c>
      <c r="BM129" s="36">
        <v>231.63</v>
      </c>
      <c r="BN129" s="36">
        <v>230.63</v>
      </c>
      <c r="BP129" s="36">
        <v>247.14</v>
      </c>
      <c r="BQ129" s="36">
        <v>244.93999999999997</v>
      </c>
      <c r="BR129" s="36">
        <v>235.64590161470841</v>
      </c>
      <c r="BS129" s="36">
        <v>238.54921992176938</v>
      </c>
      <c r="BT129" s="36">
        <v>236.34635253494341</v>
      </c>
      <c r="BU129" s="36">
        <v>237.08740930562681</v>
      </c>
      <c r="BV129" s="36">
        <v>232.98621841033784</v>
      </c>
      <c r="BW129" s="36">
        <v>232.05228385002454</v>
      </c>
      <c r="BX129" s="36">
        <v>235.13832848410334</v>
      </c>
      <c r="BY129" s="36">
        <v>234.12318222289321</v>
      </c>
      <c r="CA129" s="36">
        <v>338.72895650107654</v>
      </c>
      <c r="CB129" s="36">
        <v>331.91351328805871</v>
      </c>
      <c r="CC129" s="36">
        <v>331.67061489262619</v>
      </c>
      <c r="CD129" s="36">
        <v>335.75702319225536</v>
      </c>
      <c r="CE129" s="36">
        <v>332.65649661526402</v>
      </c>
      <c r="CF129" s="36">
        <v>333.69953090153297</v>
      </c>
      <c r="CG129" s="36">
        <v>327.92712197478409</v>
      </c>
      <c r="CH129" s="36">
        <v>326.61261301126706</v>
      </c>
      <c r="CI129" s="36">
        <v>330.9562078472365</v>
      </c>
      <c r="CJ129" s="36">
        <v>329.52739375645706</v>
      </c>
    </row>
    <row r="130" spans="1:88" x14ac:dyDescent="0.2">
      <c r="A130" s="13" t="s">
        <v>8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14">
        <v>150</v>
      </c>
      <c r="N130" s="14">
        <v>148.72</v>
      </c>
      <c r="O130" s="14">
        <v>147.47999999999999</v>
      </c>
      <c r="P130" s="14">
        <v>147.47999999999999</v>
      </c>
      <c r="Q130" s="14">
        <v>148.95999999999998</v>
      </c>
      <c r="R130" s="14">
        <v>146.95999999999998</v>
      </c>
      <c r="S130" s="14">
        <v>145.95999999999998</v>
      </c>
      <c r="T130" s="14">
        <v>145.95999999999998</v>
      </c>
      <c r="U130" s="14">
        <v>144.95999999999998</v>
      </c>
      <c r="V130" s="14">
        <v>145.95999999999998</v>
      </c>
      <c r="X130" s="14">
        <v>109.96000000000001</v>
      </c>
      <c r="Y130" s="14">
        <v>110.28</v>
      </c>
      <c r="Z130" s="14">
        <v>92.28</v>
      </c>
      <c r="AA130" s="14">
        <v>98.92</v>
      </c>
      <c r="AB130" s="14">
        <v>101.44</v>
      </c>
      <c r="AC130" s="14">
        <v>101.75</v>
      </c>
      <c r="AD130" s="14">
        <v>101.75</v>
      </c>
      <c r="AE130" s="14">
        <v>101.75</v>
      </c>
      <c r="AF130" s="14">
        <v>101</v>
      </c>
      <c r="AG130" s="14">
        <v>101.62</v>
      </c>
      <c r="AI130" s="54">
        <v>238.64</v>
      </c>
      <c r="AJ130" s="54">
        <v>232.16</v>
      </c>
      <c r="AK130" s="54">
        <v>233.04</v>
      </c>
      <c r="AL130" s="54">
        <v>232.04</v>
      </c>
      <c r="AM130" s="54">
        <v>233.32999999999998</v>
      </c>
      <c r="AN130" s="54">
        <v>234.01</v>
      </c>
      <c r="AO130" s="54">
        <v>233.05</v>
      </c>
      <c r="AP130" s="54">
        <v>232.59</v>
      </c>
      <c r="AQ130" s="54">
        <v>235.59</v>
      </c>
      <c r="AR130" s="54">
        <v>233.44</v>
      </c>
      <c r="AT130" s="153">
        <v>262.60000000000002</v>
      </c>
      <c r="AU130" s="46">
        <v>255.20999999999998</v>
      </c>
      <c r="AV130" s="46">
        <v>249.14999999999998</v>
      </c>
      <c r="AW130" s="46">
        <v>246.27999999999997</v>
      </c>
      <c r="AX130" s="46">
        <v>246.92000000000002</v>
      </c>
      <c r="AY130" s="46">
        <v>249.12</v>
      </c>
      <c r="AZ130" s="46">
        <v>245.42000000000002</v>
      </c>
      <c r="BA130" s="46">
        <v>245.55</v>
      </c>
      <c r="BB130" s="46">
        <v>245.71999999999997</v>
      </c>
      <c r="BC130" s="46">
        <v>247.64999999999998</v>
      </c>
      <c r="BD130" s="33"/>
      <c r="BE130" s="46">
        <v>237.07</v>
      </c>
      <c r="BF130" s="46">
        <v>233.29999999999998</v>
      </c>
      <c r="BG130" s="46">
        <v>231.13</v>
      </c>
      <c r="BH130" s="46">
        <v>234.98999999999998</v>
      </c>
      <c r="BI130" s="46">
        <v>232.82</v>
      </c>
      <c r="BJ130" s="46">
        <v>233.55</v>
      </c>
      <c r="BK130" s="46">
        <v>229.51</v>
      </c>
      <c r="BL130" s="46">
        <v>228.59</v>
      </c>
      <c r="BM130" s="46">
        <v>231.63</v>
      </c>
      <c r="BN130" s="46">
        <v>230.63</v>
      </c>
      <c r="BP130" s="159">
        <v>247.14</v>
      </c>
      <c r="BQ130" s="159">
        <v>244.86999999999998</v>
      </c>
      <c r="BR130" s="159">
        <v>242.18000000000004</v>
      </c>
      <c r="BS130" s="159">
        <v>237.83</v>
      </c>
      <c r="BT130" s="159">
        <v>232.41</v>
      </c>
      <c r="BU130" s="159">
        <v>217.27</v>
      </c>
      <c r="BV130" s="159"/>
      <c r="BW130" s="159"/>
      <c r="BX130" s="159"/>
      <c r="BY130" s="159"/>
      <c r="CA130" s="159"/>
      <c r="CB130" s="159"/>
      <c r="CC130" s="159"/>
      <c r="CD130" s="159"/>
      <c r="CE130" s="159"/>
      <c r="CF130" s="159"/>
      <c r="CG130" s="159"/>
      <c r="CH130" s="159"/>
      <c r="CI130" s="159"/>
      <c r="CJ130" s="159"/>
    </row>
    <row r="131" spans="1:88" x14ac:dyDescent="0.2">
      <c r="A131" s="35" t="s">
        <v>9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T131" s="38">
        <f t="shared" ref="AT131:BC131" si="130">IF(AT130&gt;0,AT130-AT129, " ")</f>
        <v>0</v>
      </c>
      <c r="AU131" s="38">
        <f t="shared" si="130"/>
        <v>0</v>
      </c>
      <c r="AV131" s="38">
        <f t="shared" si="130"/>
        <v>0</v>
      </c>
      <c r="AW131" s="38">
        <f t="shared" si="130"/>
        <v>0</v>
      </c>
      <c r="AX131" s="38">
        <f t="shared" si="130"/>
        <v>0</v>
      </c>
      <c r="AY131" s="38">
        <f t="shared" si="130"/>
        <v>0</v>
      </c>
      <c r="AZ131" s="38">
        <f t="shared" si="130"/>
        <v>0</v>
      </c>
      <c r="BA131" s="38">
        <f t="shared" si="130"/>
        <v>0</v>
      </c>
      <c r="BB131" s="38">
        <f t="shared" si="130"/>
        <v>0</v>
      </c>
      <c r="BC131" s="38">
        <f t="shared" si="130"/>
        <v>0</v>
      </c>
      <c r="BE131" s="38">
        <f t="shared" ref="BE131:BN131" si="131">IF(BE130&gt;0,BE130-BE129, " ")</f>
        <v>0</v>
      </c>
      <c r="BF131" s="38">
        <f t="shared" si="131"/>
        <v>0.99999999999997158</v>
      </c>
      <c r="BG131" s="38">
        <f t="shared" si="131"/>
        <v>-1</v>
      </c>
      <c r="BH131" s="38">
        <f t="shared" si="131"/>
        <v>0</v>
      </c>
      <c r="BI131" s="38">
        <f t="shared" si="131"/>
        <v>0</v>
      </c>
      <c r="BJ131" s="38">
        <f t="shared" si="131"/>
        <v>0</v>
      </c>
      <c r="BK131" s="38">
        <f t="shared" si="131"/>
        <v>0</v>
      </c>
      <c r="BL131" s="38">
        <f t="shared" si="131"/>
        <v>0</v>
      </c>
      <c r="BM131" s="38">
        <f t="shared" si="131"/>
        <v>0</v>
      </c>
      <c r="BN131" s="38">
        <f t="shared" si="131"/>
        <v>0</v>
      </c>
      <c r="BP131" s="160">
        <f t="shared" ref="BP131:BY131" si="132">IF(BP130&gt;0,BP130-BP129, " ")</f>
        <v>0</v>
      </c>
      <c r="BQ131" s="160">
        <f t="shared" si="132"/>
        <v>-6.9999999999993179E-2</v>
      </c>
      <c r="BR131" s="160">
        <f t="shared" si="132"/>
        <v>6.5340983852916281</v>
      </c>
      <c r="BS131" s="160">
        <f t="shared" si="132"/>
        <v>-0.71921992176936556</v>
      </c>
      <c r="BT131" s="160">
        <f t="shared" si="132"/>
        <v>-3.9363525349434099</v>
      </c>
      <c r="BU131" s="160">
        <f t="shared" si="132"/>
        <v>-19.817409305626796</v>
      </c>
      <c r="BV131" s="160" t="str">
        <f t="shared" si="132"/>
        <v xml:space="preserve"> </v>
      </c>
      <c r="BW131" s="160" t="str">
        <f t="shared" si="132"/>
        <v xml:space="preserve"> </v>
      </c>
      <c r="BX131" s="160" t="str">
        <f t="shared" si="132"/>
        <v xml:space="preserve"> </v>
      </c>
      <c r="BY131" s="160" t="str">
        <f t="shared" si="132"/>
        <v xml:space="preserve"> </v>
      </c>
      <c r="CA131" s="160" t="str">
        <f t="shared" ref="CA131:CJ131" si="133">IF(CA130&gt;0,CA130-CA129, " ")</f>
        <v xml:space="preserve"> </v>
      </c>
      <c r="CB131" s="160" t="str">
        <f t="shared" si="133"/>
        <v xml:space="preserve"> </v>
      </c>
      <c r="CC131" s="160" t="str">
        <f t="shared" si="133"/>
        <v xml:space="preserve"> </v>
      </c>
      <c r="CD131" s="160" t="str">
        <f t="shared" si="133"/>
        <v xml:space="preserve"> </v>
      </c>
      <c r="CE131" s="160" t="str">
        <f t="shared" si="133"/>
        <v xml:space="preserve"> </v>
      </c>
      <c r="CF131" s="160" t="str">
        <f t="shared" si="133"/>
        <v xml:space="preserve"> </v>
      </c>
      <c r="CG131" s="160" t="str">
        <f t="shared" si="133"/>
        <v xml:space="preserve"> </v>
      </c>
      <c r="CH131" s="160" t="str">
        <f t="shared" si="133"/>
        <v xml:space="preserve"> </v>
      </c>
      <c r="CI131" s="160" t="str">
        <f t="shared" si="133"/>
        <v xml:space="preserve"> </v>
      </c>
      <c r="CJ131" s="160" t="str">
        <f t="shared" si="133"/>
        <v xml:space="preserve"> </v>
      </c>
    </row>
    <row r="132" spans="1:88" x14ac:dyDescent="0.2">
      <c r="A132" s="40" t="s">
        <v>10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T132" s="41">
        <f t="shared" ref="AT132:AU132" si="134">(IF(AT130&gt;0,AT131/AT129," "))</f>
        <v>0</v>
      </c>
      <c r="AU132" s="41">
        <f t="shared" si="134"/>
        <v>0</v>
      </c>
      <c r="AV132" s="41">
        <f>(IF(AV130&gt;0,AV131/AV129," "))</f>
        <v>0</v>
      </c>
      <c r="AW132" s="41">
        <f t="shared" ref="AW132:BC132" si="135">(IF(AW130&gt;0,AW131/AW129," "))</f>
        <v>0</v>
      </c>
      <c r="AX132" s="41">
        <f t="shared" si="135"/>
        <v>0</v>
      </c>
      <c r="AY132" s="41">
        <f t="shared" si="135"/>
        <v>0</v>
      </c>
      <c r="AZ132" s="41">
        <f t="shared" si="135"/>
        <v>0</v>
      </c>
      <c r="BA132" s="41">
        <f t="shared" si="135"/>
        <v>0</v>
      </c>
      <c r="BB132" s="41">
        <f t="shared" si="135"/>
        <v>0</v>
      </c>
      <c r="BC132" s="41">
        <f t="shared" si="135"/>
        <v>0</v>
      </c>
      <c r="BE132" s="41">
        <f t="shared" ref="BE132:BF132" si="136">(IF(BE130&gt;0,BE131/BE129," "))</f>
        <v>0</v>
      </c>
      <c r="BF132" s="41">
        <f t="shared" si="136"/>
        <v>4.304778303917226E-3</v>
      </c>
      <c r="BG132" s="41">
        <f>(IF(BG130&gt;0,BG131/BG129," "))</f>
        <v>-4.3079309007883516E-3</v>
      </c>
      <c r="BH132" s="41">
        <f t="shared" ref="BH132:BN132" si="137">(IF(BH130&gt;0,BH131/BH129," "))</f>
        <v>0</v>
      </c>
      <c r="BI132" s="41">
        <f t="shared" si="137"/>
        <v>0</v>
      </c>
      <c r="BJ132" s="41">
        <f t="shared" si="137"/>
        <v>0</v>
      </c>
      <c r="BK132" s="41">
        <f t="shared" si="137"/>
        <v>0</v>
      </c>
      <c r="BL132" s="41">
        <f t="shared" si="137"/>
        <v>0</v>
      </c>
      <c r="BM132" s="41">
        <f t="shared" si="137"/>
        <v>0</v>
      </c>
      <c r="BN132" s="41">
        <f t="shared" si="137"/>
        <v>0</v>
      </c>
      <c r="BP132" s="161">
        <f t="shared" ref="BP132:BY132" si="138">(IF(BP130&gt;0,BP131/BP129," "))</f>
        <v>0</v>
      </c>
      <c r="BQ132" s="161">
        <f t="shared" si="138"/>
        <v>-2.8578427369965373E-4</v>
      </c>
      <c r="BR132" s="161">
        <f t="shared" si="138"/>
        <v>2.7728461817151277E-2</v>
      </c>
      <c r="BS132" s="161">
        <f t="shared" si="138"/>
        <v>-3.0149749473304876E-3</v>
      </c>
      <c r="BT132" s="161">
        <f t="shared" si="138"/>
        <v>-1.6655017065945313E-2</v>
      </c>
      <c r="BU132" s="161">
        <f t="shared" si="138"/>
        <v>-8.3586932615558635E-2</v>
      </c>
      <c r="BV132" s="161" t="str">
        <f t="shared" si="138"/>
        <v xml:space="preserve"> </v>
      </c>
      <c r="BW132" s="161" t="str">
        <f t="shared" si="138"/>
        <v xml:space="preserve"> </v>
      </c>
      <c r="BX132" s="161" t="str">
        <f t="shared" si="138"/>
        <v xml:space="preserve"> </v>
      </c>
      <c r="BY132" s="161" t="str">
        <f t="shared" si="138"/>
        <v xml:space="preserve"> </v>
      </c>
      <c r="CA132" s="161" t="str">
        <f t="shared" ref="CA132:CJ132" si="139">(IF(CA130&gt;0,CA131/CA129," "))</f>
        <v xml:space="preserve"> </v>
      </c>
      <c r="CB132" s="161" t="str">
        <f t="shared" si="139"/>
        <v xml:space="preserve"> </v>
      </c>
      <c r="CC132" s="161" t="str">
        <f t="shared" si="139"/>
        <v xml:space="preserve"> </v>
      </c>
      <c r="CD132" s="161" t="str">
        <f t="shared" si="139"/>
        <v xml:space="preserve"> </v>
      </c>
      <c r="CE132" s="161" t="str">
        <f t="shared" si="139"/>
        <v xml:space="preserve"> </v>
      </c>
      <c r="CF132" s="161" t="str">
        <f t="shared" si="139"/>
        <v xml:space="preserve"> </v>
      </c>
      <c r="CG132" s="161" t="str">
        <f t="shared" si="139"/>
        <v xml:space="preserve"> </v>
      </c>
      <c r="CH132" s="161" t="str">
        <f t="shared" si="139"/>
        <v xml:space="preserve"> </v>
      </c>
      <c r="CI132" s="161" t="str">
        <f t="shared" si="139"/>
        <v xml:space="preserve"> </v>
      </c>
      <c r="CJ132" s="161" t="str">
        <f t="shared" si="139"/>
        <v xml:space="preserve"> </v>
      </c>
    </row>
  </sheetData>
  <pageMargins left="0.5" right="0.5" top="1" bottom="1" header="0.5" footer="0.5"/>
  <pageSetup scale="78" fitToHeight="3" orientation="portrait" r:id="rId1"/>
  <headerFooter alignWithMargins="0">
    <oddFooter>&amp;L&amp;"-,Regular"&amp;8 D:\CFC\K12\K12 FC 200903\ &amp;F&amp;"Arial,Regular"_x000D_
_x000D_
&amp;"-,Regular" &amp;A&amp;C&amp;"-,Regular"&amp;8&amp;P &amp;R&amp;"-,Regular"&amp;8 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4c2b2ba4-8a99-4c6b-aa4a-8d41e5daab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D2D9521348A4D9715BEDC06B6B239" ma:contentTypeVersion="14" ma:contentTypeDescription="Create a new document." ma:contentTypeScope="" ma:versionID="6c030b1961880de2bad7daf097e192cd">
  <xsd:schema xmlns:xsd="http://www.w3.org/2001/XMLSchema" xmlns:xs="http://www.w3.org/2001/XMLSchema" xmlns:p="http://schemas.microsoft.com/office/2006/metadata/properties" xmlns:ns1="http://schemas.microsoft.com/sharepoint/v3" xmlns:ns3="4c2b2ba4-8a99-4c6b-aa4a-8d41e5daabb9" xmlns:ns4="80726a70-74e5-4eee-baaf-7575bce0e46b" targetNamespace="http://schemas.microsoft.com/office/2006/metadata/properties" ma:root="true" ma:fieldsID="b9536710525d0db306731fc6ae55a647" ns1:_="" ns3:_="" ns4:_="">
    <xsd:import namespace="http://schemas.microsoft.com/sharepoint/v3"/>
    <xsd:import namespace="4c2b2ba4-8a99-4c6b-aa4a-8d41e5daabb9"/>
    <xsd:import namespace="80726a70-74e5-4eee-baaf-7575bce0e4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b2ba4-8a99-4c6b-aa4a-8d41e5daa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26a70-74e5-4eee-baaf-7575bce0e4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70439C-2CBD-4E36-AE0B-B57105A2ED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8A02E4-FDCE-4BAA-8F5E-8E9058A40F51}">
  <ds:schemaRefs>
    <ds:schemaRef ds:uri="http://schemas.openxmlformats.org/package/2006/metadata/core-properties"/>
    <ds:schemaRef ds:uri="4c2b2ba4-8a99-4c6b-aa4a-8d41e5daabb9"/>
    <ds:schemaRef ds:uri="http://purl.org/dc/elements/1.1/"/>
    <ds:schemaRef ds:uri="http://schemas.microsoft.com/sharepoint/v3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80726a70-74e5-4eee-baaf-7575bce0e46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5BD123-1BBE-48C4-AE39-1417F1EA4D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2b2ba4-8a99-4c6b-aa4a-8d41e5daabb9"/>
    <ds:schemaRef ds:uri="80726a70-74e5-4eee-baaf-7575bce0e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TitlePage</vt:lpstr>
      <vt:lpstr>Month of Feb Tracking</vt:lpstr>
      <vt:lpstr>Year to Date Tracking</vt:lpstr>
      <vt:lpstr>K12 &amp; RS TRACKING</vt:lpstr>
      <vt:lpstr>K12 FTEs Grade TRACKING</vt:lpstr>
      <vt:lpstr>OD TRACKING</vt:lpstr>
      <vt:lpstr>ALL K12 &amp; RS TRACKING</vt:lpstr>
      <vt:lpstr>ALL K12 FTEs Grade TRACKING</vt:lpstr>
      <vt:lpstr>Charters ALL</vt:lpstr>
      <vt:lpstr>TRIBAL</vt:lpstr>
      <vt:lpstr>SPED</vt:lpstr>
      <vt:lpstr>BI TRACKING</vt:lpstr>
      <vt:lpstr>TK Tracker</vt:lpstr>
    </vt:vector>
  </TitlesOfParts>
  <Company>CFC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Moore</dc:creator>
  <cp:lastModifiedBy>Moore, Paula (CFC)</cp:lastModifiedBy>
  <cp:lastPrinted>2015-01-22T20:58:14Z</cp:lastPrinted>
  <dcterms:created xsi:type="dcterms:W3CDTF">2003-05-28T23:12:24Z</dcterms:created>
  <dcterms:modified xsi:type="dcterms:W3CDTF">2024-02-28T03:54:46Z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0x0101005E5D2D9521348A4D9715BEDC06B6B239</vt:lpwstr>
  </property>
</Properties>
</file>